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NOTAS" sheetId="1" r:id="rId1"/>
  </sheets>
  <definedNames>
    <definedName name="_xlnm.Print_Area" localSheetId="0">NOTAS!$A$2:$L$426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5" i="1" l="1"/>
  <c r="D415" i="1"/>
  <c r="C415" i="1"/>
  <c r="E404" i="1"/>
  <c r="E395" i="1"/>
  <c r="E376" i="1"/>
  <c r="E362" i="1"/>
  <c r="E355" i="1"/>
  <c r="E368" i="1" s="1"/>
  <c r="C341" i="1"/>
  <c r="D330" i="1"/>
  <c r="E328" i="1"/>
  <c r="E327" i="1"/>
  <c r="E326" i="1"/>
  <c r="E325" i="1"/>
  <c r="E324" i="1"/>
  <c r="E323" i="1"/>
  <c r="E322" i="1"/>
  <c r="E321" i="1"/>
  <c r="E320" i="1"/>
  <c r="E319" i="1"/>
  <c r="E330" i="1" s="1"/>
  <c r="D308" i="1"/>
  <c r="C308" i="1"/>
  <c r="E307" i="1"/>
  <c r="E306" i="1"/>
  <c r="E305" i="1"/>
  <c r="E304" i="1"/>
  <c r="E303" i="1"/>
  <c r="E302" i="1"/>
  <c r="E301" i="1"/>
  <c r="E300" i="1"/>
  <c r="E299" i="1"/>
  <c r="E298" i="1"/>
  <c r="E308" i="1" s="1"/>
  <c r="D293" i="1"/>
  <c r="C293" i="1"/>
  <c r="E292" i="1"/>
  <c r="E291" i="1"/>
  <c r="E290" i="1"/>
  <c r="E289" i="1"/>
  <c r="E288" i="1"/>
  <c r="E287" i="1"/>
  <c r="E293" i="1" s="1"/>
  <c r="E286" i="1"/>
  <c r="C278" i="1"/>
  <c r="D273" i="1" s="1"/>
  <c r="D275" i="1"/>
  <c r="D274" i="1"/>
  <c r="D272" i="1"/>
  <c r="D271" i="1"/>
  <c r="D270" i="1"/>
  <c r="D268" i="1"/>
  <c r="D267" i="1"/>
  <c r="D266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C232" i="1"/>
  <c r="C224" i="1"/>
  <c r="C194" i="1"/>
  <c r="C187" i="1"/>
  <c r="C180" i="1"/>
  <c r="C173" i="1"/>
  <c r="F165" i="1"/>
  <c r="E165" i="1"/>
  <c r="D165" i="1"/>
  <c r="C165" i="1"/>
  <c r="C139" i="1"/>
  <c r="C130" i="1"/>
  <c r="D123" i="1"/>
  <c r="C123" i="1"/>
  <c r="D112" i="1"/>
  <c r="C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1" i="1"/>
  <c r="E112" i="1" s="1"/>
  <c r="C73" i="1"/>
  <c r="C67" i="1"/>
  <c r="C57" i="1"/>
  <c r="F46" i="1"/>
  <c r="E46" i="1"/>
  <c r="D46" i="1"/>
  <c r="C46" i="1"/>
  <c r="E35" i="1"/>
  <c r="D35" i="1"/>
  <c r="C35" i="1"/>
  <c r="E23" i="1"/>
  <c r="C23" i="1"/>
  <c r="D265" i="1" l="1"/>
  <c r="D278" i="1" s="1"/>
  <c r="D269" i="1"/>
</calcChain>
</file>

<file path=xl/sharedStrings.xml><?xml version="1.0" encoding="utf-8"?>
<sst xmlns="http://schemas.openxmlformats.org/spreadsheetml/2006/main" count="359" uniqueCount="279">
  <si>
    <t xml:space="preserve">NOTAS A LOS ESTADOS FINANCIEROS </t>
  </si>
  <si>
    <t>Al 31 de Marzo del 2018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</si>
  <si>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</si>
  <si>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</si>
  <si>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</si>
  <si>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</si>
  <si>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</si>
  <si>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</si>
  <si>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</si>
  <si>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</si>
  <si>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</si>
  <si>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</si>
  <si>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</si>
  <si>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</si>
  <si>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</si>
  <si>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</si>
  <si>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</si>
  <si>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</si>
  <si>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</si>
  <si>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</si>
  <si>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</si>
  <si>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</si>
  <si>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</si>
  <si>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</si>
  <si>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</si>
  <si>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</si>
  <si>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</si>
  <si>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</si>
  <si>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</si>
  <si>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</si>
  <si>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</si>
  <si>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</si>
  <si>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</si>
  <si>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</si>
  <si>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</si>
  <si>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</si>
  <si>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</si>
  <si>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</si>
  <si>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</si>
  <si>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</si>
  <si>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</si>
  <si>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</si>
  <si>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</si>
  <si>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</si>
  <si>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</si>
  <si>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</si>
  <si>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</si>
  <si>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</si>
  <si>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</si>
  <si>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</si>
  <si>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</si>
  <si>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</si>
  <si>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</si>
  <si>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</si>
  <si>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</si>
  <si>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</si>
  <si>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</si>
  <si>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</si>
  <si>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</si>
  <si>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</si>
  <si>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</si>
  <si>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</si>
  <si>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</si>
  <si>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</si>
  <si>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</si>
  <si>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</si>
  <si>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</si>
  <si>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</si>
  <si>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</si>
  <si>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</si>
  <si>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</si>
  <si>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</si>
  <si>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</si>
  <si>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</si>
  <si>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</si>
  <si>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</si>
  <si>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</si>
  <si>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</si>
  <si>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</si>
  <si>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</si>
  <si>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</si>
  <si>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</si>
  <si>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</si>
  <si>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</si>
  <si>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</si>
  <si>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</si>
  <si>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</si>
  <si>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</si>
  <si>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</si>
  <si>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</si>
  <si>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</si>
  <si>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</si>
  <si>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</si>
  <si>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</si>
  <si>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  SUELDOS DEVENGADOS</t>
  </si>
  <si>
    <t>2111401004   APORTACION PATRONAL INFONAVIT</t>
  </si>
  <si>
    <t>2112101001   PROVEEDORES DE BIENES Y SERVICIOS</t>
  </si>
  <si>
    <t>2117101003   ISR SALARIOS POR PAGAR</t>
  </si>
  <si>
    <t>2117101010   ISR RETENCION POR HONORARIOS</t>
  </si>
  <si>
    <t>2117102001   CEDULAR  HONORARIOS 1%</t>
  </si>
  <si>
    <t>2117202004   APORTACIÓN TRABAJADOR IMSS</t>
  </si>
  <si>
    <t>2117903002   PENSIÓN ALIMENTICIA ASOCIADA</t>
  </si>
  <si>
    <t>2117910001   VIVIENDA</t>
  </si>
  <si>
    <t>2117918001   DIVO 5% AL MILLAR</t>
  </si>
  <si>
    <t>2117918002   CAP 2%</t>
  </si>
  <si>
    <t>2117918005   OTRAS RETENCIONES OBRA</t>
  </si>
  <si>
    <t>2119904002   CXP A GEG</t>
  </si>
  <si>
    <t>2119904003   CXP GEG POR RENDIMIENTOS</t>
  </si>
  <si>
    <t>2119904005   CXP POR REMANENTES</t>
  </si>
  <si>
    <t>2119904008   CXP REMANENTE EN SOLICITUD DE REFRENDO</t>
  </si>
  <si>
    <t>2119905001 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</si>
  <si>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</si>
  <si>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</si>
  <si>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</si>
  <si>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</si>
  <si>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</si>
  <si>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</si>
  <si>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</si>
  <si>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</si>
  <si>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</si>
  <si>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</si>
  <si>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</si>
  <si>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</si>
  <si>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</si>
  <si>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</si>
  <si>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</si>
  <si>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</si>
  <si>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</si>
  <si>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4159510710  REEXPEDICION DE CREDENCIALES</t>
  </si>
  <si>
    <t>4159511104  OTROS PRODUCTOS</t>
  </si>
  <si>
    <t>4169610162  APOYO ECONÓMICO PARA RESIDENCIAS PROFESIONALES</t>
  </si>
  <si>
    <t>4162610062  MULTAS E INFRACCIONES</t>
  </si>
  <si>
    <t>4169610000  OTROS APROVECHAMIENTOS</t>
  </si>
  <si>
    <t>4169610903  RECURSOS INTERINSTITUCIONALES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</si>
  <si>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</si>
  <si>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</si>
  <si>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</si>
  <si>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</si>
  <si>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</si>
  <si>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</si>
  <si>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</si>
  <si>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</si>
  <si>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</si>
  <si>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</si>
  <si>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</si>
  <si>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</si>
  <si>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</si>
  <si>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</si>
  <si>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</si>
  <si>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</si>
  <si>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5113132000  PRIMAS DE VACAS., DOMINICAL Y GRATIF. FIN DE AÑO</t>
  </si>
  <si>
    <t>5114141000  APORTACIONES DE SEGURIDAD SOCIAL</t>
  </si>
  <si>
    <t>5114142000  APORTACIONES A FONDOS DE VIVIENDA</t>
  </si>
  <si>
    <t>5114143000  APORTACIONES AL SISTEMA  PARA EL RETIRO</t>
  </si>
  <si>
    <t>5115154000  PRESTACIONES CONTRACTUALES</t>
  </si>
  <si>
    <t>5121211000  MATERIALES Y ÚTILES DE OFICINA</t>
  </si>
  <si>
    <t>5122221000  ALIMENTACIÓN DE PERSONAS</t>
  </si>
  <si>
    <t>5122223000  UTENSILIOS PARA EL SERVICIO DE ALIMENTACIÓN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</si>
  <si>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</si>
  <si>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</si>
  <si>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</si>
  <si>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</si>
  <si>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5125253000  MEDICINAS Y PRODUCTOS FARMACÉUTICOS</t>
  </si>
  <si>
    <t>5126261000  COMBUSTIBLES, LUBRICANTES Y ADITIVOS</t>
  </si>
  <si>
    <t>5129291000  HERRAMIENTAS MENORES</t>
  </si>
  <si>
    <t>5131311000  SERVICIO DE ENERGÍA ELÉCTRICA</t>
  </si>
  <si>
    <t>5131314000  TELEFONÍA TRADICIONAL</t>
  </si>
  <si>
    <t>5131316000  SERVICIO DE TELECOMUNICACIONES Y SATÉLITALES</t>
  </si>
  <si>
    <t>5131317000  SERV. ACCESO A INTERNET, REDES Y PROC. DE INFO.</t>
  </si>
  <si>
    <t>5131318000  SERVICIOS POSTALES Y TELEGRAFICOS</t>
  </si>
  <si>
    <t>5132327000  ARRENDAMIENTO DE ACTIVOS INTANGIBLES</t>
  </si>
  <si>
    <t>5133334000  CAPACITACIÓN</t>
  </si>
  <si>
    <t>5133336000  SERVS. APOYO ADMVO., FOTOCOPIADO E IMPRESION</t>
  </si>
  <si>
    <t>5134341000  SERVICIOS FINANCIEROS Y BANCARIOS</t>
  </si>
  <si>
    <t>5135355000  REPAR. Y MTTO. DE EQUIPO DE TRANSPORTE</t>
  </si>
  <si>
    <t>5137371000  PASAJES AEREOS</t>
  </si>
  <si>
    <t>5137372000  PASAJES TERRESTRES</t>
  </si>
  <si>
    <t>5137375000  VIATICOS EN EL PAIS</t>
  </si>
  <si>
    <t>5137379000  OTROS SERVICIOS DE TRASLADO Y HOSPEDAJE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</si>
  <si>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</si>
  <si>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</si>
  <si>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</si>
  <si>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</si>
  <si>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</si>
  <si>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Y OT. AYUDAS PARA PROG. DE CAPACITA.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</si>
  <si>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</si>
  <si>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</si>
  <si>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</si>
  <si>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</si>
  <si>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</si>
  <si>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</si>
  <si>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</si>
  <si>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</si>
  <si>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</si>
  <si>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3113915000  ESTATALES  BIENES MU</t>
  </si>
  <si>
    <t>3113916000  ESTATALES  OBRA PUBL</t>
  </si>
  <si>
    <t>VHP-02 PATRIMONIO GENERADO</t>
  </si>
  <si>
    <t>3210 Resultado del Ejercicio (Ahorro/Des</t>
  </si>
  <si>
    <t>3210000001  RESULTADO DEL EJERCICIO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</si>
  <si>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</si>
  <si>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</si>
  <si>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</si>
  <si>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</si>
  <si>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</si>
  <si>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</si>
  <si>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</si>
  <si>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</si>
  <si>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IV) NOTAS AL ESTADO DE FLUJO DE EFECTIVO</t>
  </si>
  <si>
    <t>EFE-01 FLUJO DE EFECTIVO</t>
  </si>
  <si>
    <t>1110 EFECTIVO Y EQUIVALENTES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</si>
  <si>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</si>
  <si>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</si>
  <si>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</si>
  <si>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</si>
  <si>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</si>
  <si>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1112106006  BAJIO 14622195 0101</t>
  </si>
  <si>
    <t>1112106007  BAJIO 14623029 0101</t>
  </si>
  <si>
    <t>1112106008  BAJIO 19645670 0101</t>
  </si>
  <si>
    <t>1112106009   BAJIO 030237900013267281 EDIFICIO DE LABORATORIO</t>
  </si>
  <si>
    <t>1112106010   BAJIO 030237900013267388 ITSP VELARIA</t>
  </si>
  <si>
    <t>40,814,985.31</t>
  </si>
  <si>
    <t>EFE-02 ADQ. BIENES MUEBLES E INMUEBLES</t>
  </si>
  <si>
    <t>% SUB</t>
  </si>
  <si>
    <t>INMUEBLES</t>
  </si>
  <si>
    <t>1236 Construcciones en Proceso en Bienes</t>
  </si>
  <si>
    <t>1244 Equipo de Transporte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</si>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</sst>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13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" fontId="2" fillId="3" borderId="3" xfId="0" applyNumberFormat="1" applyFont="1" applyFill="1" applyBorder="1"/>
    <xf numFmtId="0" fontId="2" fillId="3" borderId="3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0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4" fontId="2" fillId="0" borderId="3" xfId="0" applyNumberFormat="1" applyFont="1" applyFill="1" applyBorder="1"/>
    <xf numFmtId="4" fontId="2" fillId="0" borderId="4" xfId="0" applyNumberFormat="1" applyFont="1" applyFill="1" applyBorder="1"/>
    <xf numFmtId="164" fontId="5" fillId="0" borderId="4" xfId="0" applyNumberFormat="1" applyFont="1" applyFill="1" applyBorder="1"/>
    <xf numFmtId="164" fontId="5" fillId="0" borderId="9" xfId="0" applyNumberFormat="1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3" fontId="1" fillId="0" borderId="3" xfId="1" applyFont="1" applyBorder="1"/>
    <xf numFmtId="43" fontId="2" fillId="0" borderId="4" xfId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11" xfId="0" applyFont="1" applyFill="1" applyBorder="1"/>
    <xf numFmtId="0" fontId="16" fillId="0" borderId="0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3" fontId="16" fillId="0" borderId="1" xfId="1" applyFont="1" applyFill="1" applyBorder="1"/>
    <xf numFmtId="0" fontId="17" fillId="0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" fillId="2" borderId="0" xfId="0" applyFont="1" applyFill="1"/>
    <xf numFmtId="4" fontId="12" fillId="2" borderId="1" xfId="0" applyNumberFormat="1" applyFont="1" applyFill="1" applyBorder="1"/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" xfId="0" applyFont="1" applyFill="1" applyBorder="1"/>
    <xf numFmtId="43" fontId="19" fillId="0" borderId="1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41648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52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415928" y="94353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62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419290" y="1137173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69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6991923" y="128340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125</xdr:row>
      <xdr:rowOff>326651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869081" y="2259610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133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6171640" y="240500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5857875" y="30013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176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857875" y="3143922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183</xdr:row>
      <xdr:rowOff>24091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857875" y="3274246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411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6993604" y="730186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1206500</xdr:colOff>
      <xdr:row>419</xdr:row>
      <xdr:rowOff>0</xdr:rowOff>
    </xdr:from>
    <xdr:to>
      <xdr:col>1</xdr:col>
      <xdr:colOff>3873500</xdr:colOff>
      <xdr:row>424</xdr:row>
      <xdr:rowOff>15874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025650" y="74409300"/>
          <a:ext cx="266700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1057270</xdr:colOff>
      <xdr:row>419</xdr:row>
      <xdr:rowOff>26187</xdr:rowOff>
    </xdr:from>
    <xdr:to>
      <xdr:col>4</xdr:col>
      <xdr:colOff>749014</xdr:colOff>
      <xdr:row>424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6915145" y="74435487"/>
          <a:ext cx="2739744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5"/>
  <sheetViews>
    <sheetView showGridLines="0" tabSelected="1" view="pageLayout" topLeftCell="A370" zoomScale="70" zoomScaleNormal="85" zoomScaleSheetLayoutView="80" zoomScalePageLayoutView="70" workbookViewId="0">
      <selection activeCell="I415" sqref="I415"/>
    </sheetView>
  </sheetViews>
  <sheetFormatPr baseColWidth="10" defaultRowHeight="12.75"/>
  <cols>
    <col min="1" max="1" width="11.42578125" style="2"/>
    <col min="2" max="2" width="70.28515625" style="2" customWidth="1"/>
    <col min="3" max="3" width="15.85546875" style="2" customWidth="1"/>
    <col min="4" max="4" width="26.7109375" style="2" customWidth="1"/>
    <col min="5" max="5" width="18.5703125" style="2" customWidth="1"/>
    <col min="6" max="6" width="10.140625" style="2" customWidth="1"/>
    <col min="7" max="7" width="14.5703125" style="2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</v>
      </c>
      <c r="D35" s="23">
        <f>SUM(D30:D34)</f>
        <v>0</v>
      </c>
      <c r="E35" s="23">
        <f>SUM(E30:E34)</f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35" t="s">
        <v>27</v>
      </c>
      <c r="C40" s="36">
        <v>4801.22</v>
      </c>
      <c r="D40" s="31"/>
      <c r="E40" s="31"/>
      <c r="F40" s="31"/>
    </row>
    <row r="41" spans="2:6" ht="14.25" customHeight="1">
      <c r="B41" s="35" t="s">
        <v>28</v>
      </c>
      <c r="C41" s="36">
        <v>6897.63</v>
      </c>
      <c r="D41" s="31"/>
      <c r="E41" s="31"/>
      <c r="F41" s="31"/>
    </row>
    <row r="42" spans="2:6" ht="14.25" customHeight="1">
      <c r="B42" s="35" t="s">
        <v>29</v>
      </c>
      <c r="C42" s="37">
        <v>0.59</v>
      </c>
      <c r="D42" s="31"/>
      <c r="E42" s="31"/>
      <c r="F42" s="31"/>
    </row>
    <row r="43" spans="2:6" ht="14.25" customHeight="1">
      <c r="B43" s="26" t="s">
        <v>30</v>
      </c>
      <c r="C43" s="31"/>
      <c r="D43" s="31"/>
      <c r="E43" s="31"/>
      <c r="F43" s="31"/>
    </row>
    <row r="44" spans="2:6" ht="14.25" customHeight="1">
      <c r="B44" s="35" t="s">
        <v>31</v>
      </c>
      <c r="C44" s="36">
        <v>9632.85</v>
      </c>
      <c r="D44" s="31"/>
      <c r="E44" s="31"/>
      <c r="F44" s="31"/>
    </row>
    <row r="45" spans="2:6" ht="14.25" customHeight="1">
      <c r="B45" s="28"/>
      <c r="C45" s="33"/>
      <c r="D45" s="33"/>
      <c r="E45" s="33"/>
      <c r="F45" s="33"/>
    </row>
    <row r="46" spans="2:6" ht="14.25" customHeight="1">
      <c r="C46" s="38">
        <f>SUM(C38:C45)</f>
        <v>21332.29</v>
      </c>
      <c r="D46" s="38">
        <f>SUM(D38:D45)</f>
        <v>0</v>
      </c>
      <c r="E46" s="23">
        <f>SUM(E38:E45)</f>
        <v>0</v>
      </c>
      <c r="F46" s="23">
        <f>SUM(F38:F45)</f>
        <v>0</v>
      </c>
    </row>
    <row r="47" spans="2:6" ht="14.25" customHeight="1"/>
    <row r="48" spans="2:6" ht="14.25" customHeight="1"/>
    <row r="49" spans="2:7" ht="14.25" customHeight="1"/>
    <row r="50" spans="2:7" ht="14.25" customHeight="1">
      <c r="B50" s="20" t="s">
        <v>32</v>
      </c>
    </row>
    <row r="51" spans="2:7" ht="14.25" customHeight="1">
      <c r="B51" s="39"/>
    </row>
    <row r="52" spans="2:7" ht="24" customHeight="1">
      <c r="B52" s="22" t="s">
        <v>33</v>
      </c>
      <c r="C52" s="23" t="s">
        <v>9</v>
      </c>
      <c r="D52" s="23" t="s">
        <v>34</v>
      </c>
    </row>
    <row r="53" spans="2:7" ht="14.25" customHeight="1">
      <c r="B53" s="24" t="s">
        <v>35</v>
      </c>
      <c r="C53" s="25"/>
      <c r="D53" s="25">
        <v>0</v>
      </c>
    </row>
    <row r="54" spans="2:7" ht="14.25" customHeight="1">
      <c r="B54" s="26"/>
      <c r="C54" s="27"/>
      <c r="D54" s="27">
        <v>0</v>
      </c>
    </row>
    <row r="55" spans="2:7" ht="14.25" customHeight="1">
      <c r="B55" s="26" t="s">
        <v>36</v>
      </c>
      <c r="C55" s="27"/>
      <c r="D55" s="27"/>
    </row>
    <row r="56" spans="2:7" ht="14.25" customHeight="1">
      <c r="B56" s="28"/>
      <c r="C56" s="29"/>
      <c r="D56" s="29">
        <v>0</v>
      </c>
    </row>
    <row r="57" spans="2:7" ht="14.25" customHeight="1">
      <c r="B57" s="40"/>
      <c r="C57" s="23">
        <f>SUM(C52:C56)</f>
        <v>0</v>
      </c>
      <c r="D57" s="23"/>
    </row>
    <row r="58" spans="2:7" ht="14.25" customHeight="1">
      <c r="B58" s="40"/>
      <c r="C58" s="41"/>
      <c r="D58" s="41"/>
    </row>
    <row r="59" spans="2:7" ht="14.25" customHeight="1"/>
    <row r="60" spans="2:7" ht="14.25" customHeight="1">
      <c r="B60" s="20" t="s">
        <v>37</v>
      </c>
    </row>
    <row r="61" spans="2:7" ht="14.25" customHeight="1">
      <c r="B61" s="39"/>
    </row>
    <row r="62" spans="2:7" ht="27.75" customHeight="1">
      <c r="B62" s="22" t="s">
        <v>38</v>
      </c>
      <c r="C62" s="23" t="s">
        <v>9</v>
      </c>
      <c r="D62" s="23" t="s">
        <v>10</v>
      </c>
      <c r="E62" s="23" t="s">
        <v>39</v>
      </c>
      <c r="F62" s="42" t="s">
        <v>40</v>
      </c>
      <c r="G62" s="23" t="s">
        <v>41</v>
      </c>
    </row>
    <row r="63" spans="2:7" ht="14.25" customHeight="1">
      <c r="B63" s="43" t="s">
        <v>42</v>
      </c>
      <c r="C63" s="41"/>
      <c r="D63" s="41">
        <v>0</v>
      </c>
      <c r="E63" s="41">
        <v>0</v>
      </c>
      <c r="F63" s="41">
        <v>0</v>
      </c>
      <c r="G63" s="44">
        <v>0</v>
      </c>
    </row>
    <row r="64" spans="2:7" ht="14.25" customHeight="1">
      <c r="B64" s="43"/>
      <c r="C64" s="41"/>
      <c r="D64" s="41">
        <v>0</v>
      </c>
      <c r="E64" s="41">
        <v>0</v>
      </c>
      <c r="F64" s="41">
        <v>0</v>
      </c>
      <c r="G64" s="44">
        <v>0</v>
      </c>
    </row>
    <row r="65" spans="2:7" ht="14.25" customHeight="1">
      <c r="B65" s="43"/>
      <c r="C65" s="41"/>
      <c r="D65" s="41">
        <v>0</v>
      </c>
      <c r="E65" s="41">
        <v>0</v>
      </c>
      <c r="F65" s="41">
        <v>0</v>
      </c>
      <c r="G65" s="44">
        <v>0</v>
      </c>
    </row>
    <row r="66" spans="2:7" ht="14.25" customHeight="1">
      <c r="B66" s="45"/>
      <c r="C66" s="46"/>
      <c r="D66" s="46">
        <v>0</v>
      </c>
      <c r="E66" s="46">
        <v>0</v>
      </c>
      <c r="F66" s="46">
        <v>0</v>
      </c>
      <c r="G66" s="47">
        <v>0</v>
      </c>
    </row>
    <row r="67" spans="2:7" ht="15" customHeight="1">
      <c r="B67" s="40"/>
      <c r="C67" s="23">
        <f>SUM(C62:C66)</f>
        <v>0</v>
      </c>
      <c r="D67" s="48">
        <v>0</v>
      </c>
      <c r="E67" s="49">
        <v>0</v>
      </c>
      <c r="F67" s="49">
        <v>0</v>
      </c>
      <c r="G67" s="50">
        <v>0</v>
      </c>
    </row>
    <row r="68" spans="2:7">
      <c r="B68" s="40"/>
      <c r="C68" s="51"/>
      <c r="D68" s="51"/>
      <c r="E68" s="51"/>
      <c r="F68" s="51"/>
      <c r="G68" s="51"/>
    </row>
    <row r="69" spans="2:7">
      <c r="B69" s="40"/>
      <c r="C69" s="51"/>
      <c r="D69" s="51"/>
      <c r="E69" s="51"/>
      <c r="F69" s="51"/>
      <c r="G69" s="51"/>
    </row>
    <row r="70" spans="2:7" ht="26.25" customHeight="1">
      <c r="B70" s="22" t="s">
        <v>43</v>
      </c>
      <c r="C70" s="23" t="s">
        <v>9</v>
      </c>
      <c r="D70" s="23" t="s">
        <v>10</v>
      </c>
      <c r="E70" s="23" t="s">
        <v>44</v>
      </c>
      <c r="F70" s="51"/>
      <c r="G70" s="51"/>
    </row>
    <row r="71" spans="2:7">
      <c r="B71" s="24" t="s">
        <v>45</v>
      </c>
      <c r="C71" s="44"/>
      <c r="D71" s="27">
        <v>0</v>
      </c>
      <c r="E71" s="27">
        <v>0</v>
      </c>
      <c r="F71" s="51"/>
      <c r="G71" s="51"/>
    </row>
    <row r="72" spans="2:7">
      <c r="B72" s="28"/>
      <c r="C72" s="44"/>
      <c r="D72" s="27">
        <v>0</v>
      </c>
      <c r="E72" s="27">
        <v>0</v>
      </c>
      <c r="F72" s="51"/>
      <c r="G72" s="51"/>
    </row>
    <row r="73" spans="2:7" ht="16.5" customHeight="1">
      <c r="B73" s="40"/>
      <c r="C73" s="23">
        <f>SUM(C71:C72)</f>
        <v>0</v>
      </c>
      <c r="D73" s="52"/>
      <c r="E73" s="53"/>
      <c r="F73" s="51"/>
      <c r="G73" s="51"/>
    </row>
    <row r="74" spans="2:7">
      <c r="B74" s="40"/>
      <c r="C74" s="51"/>
      <c r="D74" s="51"/>
      <c r="E74" s="51"/>
      <c r="F74" s="51"/>
      <c r="G74" s="51"/>
    </row>
    <row r="75" spans="2:7">
      <c r="B75" s="39"/>
    </row>
    <row r="76" spans="2:7">
      <c r="B76" s="20" t="s">
        <v>46</v>
      </c>
    </row>
    <row r="78" spans="2:7">
      <c r="B78" s="39"/>
    </row>
    <row r="79" spans="2:7" ht="24" customHeight="1">
      <c r="B79" s="22" t="s">
        <v>47</v>
      </c>
      <c r="C79" s="23" t="s">
        <v>48</v>
      </c>
      <c r="D79" s="23" t="s">
        <v>49</v>
      </c>
      <c r="E79" s="23" t="s">
        <v>50</v>
      </c>
      <c r="F79" s="23" t="s">
        <v>51</v>
      </c>
    </row>
    <row r="80" spans="2:7">
      <c r="B80" s="24" t="s">
        <v>52</v>
      </c>
      <c r="C80" s="54"/>
      <c r="D80" s="55"/>
      <c r="E80" s="55"/>
      <c r="F80" s="55">
        <v>0</v>
      </c>
    </row>
    <row r="81" spans="2:6">
      <c r="B81" s="32" t="s">
        <v>53</v>
      </c>
      <c r="C81" s="56">
        <v>44611515.539999999</v>
      </c>
      <c r="D81" s="56">
        <v>48560476.649999999</v>
      </c>
      <c r="E81" s="57">
        <f>(+C81-D81)*-1</f>
        <v>3948961.1099999994</v>
      </c>
      <c r="F81" s="31">
        <v>0</v>
      </c>
    </row>
    <row r="82" spans="2:6">
      <c r="B82" s="26" t="s">
        <v>54</v>
      </c>
      <c r="C82" s="56"/>
      <c r="D82" s="56"/>
      <c r="E82" s="31"/>
      <c r="F82" s="31">
        <v>0</v>
      </c>
    </row>
    <row r="83" spans="2:6">
      <c r="B83" s="32" t="s">
        <v>55</v>
      </c>
      <c r="C83" s="56">
        <v>1377000.96</v>
      </c>
      <c r="D83" s="56">
        <v>1377000.96</v>
      </c>
      <c r="E83" s="57">
        <f>(+C83-D83)*-1</f>
        <v>0</v>
      </c>
      <c r="F83" s="31"/>
    </row>
    <row r="84" spans="2:6">
      <c r="B84" s="32" t="s">
        <v>56</v>
      </c>
      <c r="C84" s="56">
        <v>1816248.03</v>
      </c>
      <c r="D84" s="56">
        <v>1816248.03</v>
      </c>
      <c r="E84" s="57">
        <f t="shared" ref="E84:E96" si="0">(+C84-D84)*-1</f>
        <v>0</v>
      </c>
      <c r="F84" s="31"/>
    </row>
    <row r="85" spans="2:6">
      <c r="B85" s="32" t="s">
        <v>57</v>
      </c>
      <c r="C85" s="56">
        <v>154974</v>
      </c>
      <c r="D85" s="56">
        <v>154974</v>
      </c>
      <c r="E85" s="57">
        <f t="shared" si="0"/>
        <v>0</v>
      </c>
      <c r="F85" s="31"/>
    </row>
    <row r="86" spans="2:6">
      <c r="B86" s="32" t="s">
        <v>58</v>
      </c>
      <c r="C86" s="56">
        <v>87689.5</v>
      </c>
      <c r="D86" s="56">
        <v>87689.5</v>
      </c>
      <c r="E86" s="57">
        <f t="shared" si="0"/>
        <v>0</v>
      </c>
      <c r="F86" s="31"/>
    </row>
    <row r="87" spans="2:6">
      <c r="B87" s="32" t="s">
        <v>59</v>
      </c>
      <c r="C87" s="56">
        <v>14909.3</v>
      </c>
      <c r="D87" s="56">
        <v>14909.3</v>
      </c>
      <c r="E87" s="57">
        <f t="shared" si="0"/>
        <v>0</v>
      </c>
      <c r="F87" s="31"/>
    </row>
    <row r="88" spans="2:6">
      <c r="B88" s="32" t="s">
        <v>60</v>
      </c>
      <c r="C88" s="56">
        <v>133915.04999999999</v>
      </c>
      <c r="D88" s="56">
        <v>133915.04999999999</v>
      </c>
      <c r="E88" s="57">
        <f t="shared" si="0"/>
        <v>0</v>
      </c>
      <c r="F88" s="31"/>
    </row>
    <row r="89" spans="2:6">
      <c r="B89" s="32" t="s">
        <v>61</v>
      </c>
      <c r="C89" s="56">
        <v>1959889.6</v>
      </c>
      <c r="D89" s="56">
        <v>1959889.6</v>
      </c>
      <c r="E89" s="57">
        <f t="shared" si="0"/>
        <v>0</v>
      </c>
      <c r="F89" s="31"/>
    </row>
    <row r="90" spans="2:6">
      <c r="B90" s="32" t="s">
        <v>62</v>
      </c>
      <c r="C90" s="56">
        <v>378298.88</v>
      </c>
      <c r="D90" s="56">
        <v>1575718.88</v>
      </c>
      <c r="E90" s="57">
        <f t="shared" si="0"/>
        <v>1197420</v>
      </c>
      <c r="F90" s="31"/>
    </row>
    <row r="91" spans="2:6">
      <c r="B91" s="32" t="s">
        <v>63</v>
      </c>
      <c r="C91" s="56">
        <v>5617</v>
      </c>
      <c r="D91" s="56">
        <v>5617</v>
      </c>
      <c r="E91" s="57">
        <f t="shared" si="0"/>
        <v>0</v>
      </c>
      <c r="F91" s="31"/>
    </row>
    <row r="92" spans="2:6">
      <c r="B92" s="32" t="s">
        <v>64</v>
      </c>
      <c r="C92" s="56">
        <v>16200</v>
      </c>
      <c r="D92" s="56">
        <v>16200</v>
      </c>
      <c r="E92" s="57">
        <f t="shared" si="0"/>
        <v>0</v>
      </c>
      <c r="F92" s="31"/>
    </row>
    <row r="93" spans="2:6">
      <c r="B93" s="32" t="s">
        <v>65</v>
      </c>
      <c r="C93" s="56">
        <v>236043</v>
      </c>
      <c r="D93" s="56">
        <v>236043</v>
      </c>
      <c r="E93" s="57">
        <f t="shared" si="0"/>
        <v>0</v>
      </c>
      <c r="F93" s="31"/>
    </row>
    <row r="94" spans="2:6">
      <c r="B94" s="32" t="s">
        <v>66</v>
      </c>
      <c r="C94" s="56">
        <v>321186.55</v>
      </c>
      <c r="D94" s="56">
        <v>321186.55</v>
      </c>
      <c r="E94" s="57">
        <f t="shared" si="0"/>
        <v>0</v>
      </c>
      <c r="F94" s="31"/>
    </row>
    <row r="95" spans="2:6">
      <c r="B95" s="32" t="s">
        <v>67</v>
      </c>
      <c r="C95" s="56">
        <v>295231.92</v>
      </c>
      <c r="D95" s="56">
        <v>295231.92</v>
      </c>
      <c r="E95" s="57">
        <f t="shared" si="0"/>
        <v>0</v>
      </c>
      <c r="F95" s="31"/>
    </row>
    <row r="96" spans="2:6">
      <c r="B96" s="32" t="s">
        <v>68</v>
      </c>
      <c r="C96" s="56">
        <v>77490</v>
      </c>
      <c r="D96" s="56">
        <v>77490</v>
      </c>
      <c r="E96" s="57">
        <f t="shared" si="0"/>
        <v>0</v>
      </c>
      <c r="F96" s="31"/>
    </row>
    <row r="97" spans="2:6">
      <c r="B97" s="26" t="s">
        <v>69</v>
      </c>
      <c r="C97" s="56"/>
      <c r="D97" s="56"/>
      <c r="E97" s="31"/>
      <c r="F97" s="31"/>
    </row>
    <row r="98" spans="2:6">
      <c r="B98" s="32" t="s">
        <v>70</v>
      </c>
      <c r="C98" s="56">
        <v>-165101.65</v>
      </c>
      <c r="D98" s="56">
        <v>-165101.65</v>
      </c>
      <c r="E98" s="57">
        <f t="shared" ref="E98:E110" si="1">(+C98-D98)*-1</f>
        <v>0</v>
      </c>
      <c r="F98" s="31"/>
    </row>
    <row r="99" spans="2:6">
      <c r="B99" s="32" t="s">
        <v>71</v>
      </c>
      <c r="C99" s="56">
        <v>-634862.73</v>
      </c>
      <c r="D99" s="56">
        <v>-634862.73</v>
      </c>
      <c r="E99" s="57">
        <f t="shared" si="1"/>
        <v>0</v>
      </c>
      <c r="F99" s="31"/>
    </row>
    <row r="100" spans="2:6">
      <c r="B100" s="32" t="s">
        <v>72</v>
      </c>
      <c r="C100" s="56">
        <v>-19040.650000000001</v>
      </c>
      <c r="D100" s="56">
        <v>-19040.650000000001</v>
      </c>
      <c r="E100" s="57">
        <f t="shared" si="1"/>
        <v>0</v>
      </c>
      <c r="F100" s="31"/>
    </row>
    <row r="101" spans="2:6">
      <c r="B101" s="32" t="s">
        <v>73</v>
      </c>
      <c r="C101" s="56">
        <v>-11691.99</v>
      </c>
      <c r="D101" s="56">
        <v>-11691.99</v>
      </c>
      <c r="E101" s="57">
        <f t="shared" si="1"/>
        <v>0</v>
      </c>
      <c r="F101" s="31"/>
    </row>
    <row r="102" spans="2:6">
      <c r="B102" s="32" t="s">
        <v>74</v>
      </c>
      <c r="C102" s="56">
        <v>-1739.42</v>
      </c>
      <c r="D102" s="56">
        <v>-1739.42</v>
      </c>
      <c r="E102" s="57">
        <f t="shared" si="1"/>
        <v>0</v>
      </c>
      <c r="F102" s="31"/>
    </row>
    <row r="103" spans="2:6">
      <c r="B103" s="32" t="s">
        <v>75</v>
      </c>
      <c r="C103" s="56">
        <v>-23435.72</v>
      </c>
      <c r="D103" s="56">
        <v>-23435.72</v>
      </c>
      <c r="E103" s="57">
        <f t="shared" si="1"/>
        <v>0</v>
      </c>
      <c r="F103" s="31"/>
    </row>
    <row r="104" spans="2:6">
      <c r="B104" s="32" t="s">
        <v>76</v>
      </c>
      <c r="C104" s="56">
        <v>-359313.09</v>
      </c>
      <c r="D104" s="56">
        <v>-359313.09</v>
      </c>
      <c r="E104" s="57">
        <f t="shared" si="1"/>
        <v>0</v>
      </c>
      <c r="F104" s="31"/>
    </row>
    <row r="105" spans="2:6">
      <c r="B105" s="32" t="s">
        <v>77</v>
      </c>
      <c r="C105" s="56">
        <v>-197030.67</v>
      </c>
      <c r="D105" s="56">
        <v>-197030.67</v>
      </c>
      <c r="E105" s="57">
        <f t="shared" si="1"/>
        <v>0</v>
      </c>
      <c r="F105" s="31"/>
    </row>
    <row r="106" spans="2:6">
      <c r="B106" s="32" t="s">
        <v>78</v>
      </c>
      <c r="C106" s="32">
        <v>-514.89</v>
      </c>
      <c r="D106" s="32">
        <v>-514.89</v>
      </c>
      <c r="E106" s="57">
        <f t="shared" si="1"/>
        <v>0</v>
      </c>
      <c r="F106" s="31"/>
    </row>
    <row r="107" spans="2:6">
      <c r="B107" s="32" t="s">
        <v>79</v>
      </c>
      <c r="C107" s="56">
        <v>-2160</v>
      </c>
      <c r="D107" s="56">
        <v>-2160</v>
      </c>
      <c r="E107" s="57">
        <f t="shared" si="1"/>
        <v>0</v>
      </c>
      <c r="F107" s="31"/>
    </row>
    <row r="108" spans="2:6">
      <c r="B108" s="32" t="s">
        <v>80</v>
      </c>
      <c r="C108" s="56">
        <v>-16858.47</v>
      </c>
      <c r="D108" s="56">
        <v>-16858.47</v>
      </c>
      <c r="E108" s="57">
        <f t="shared" si="1"/>
        <v>0</v>
      </c>
      <c r="F108" s="31"/>
    </row>
    <row r="109" spans="2:6">
      <c r="B109" s="32" t="s">
        <v>81</v>
      </c>
      <c r="C109" s="56">
        <v>-15537.14</v>
      </c>
      <c r="D109" s="56">
        <v>-15537.14</v>
      </c>
      <c r="E109" s="57">
        <f t="shared" si="1"/>
        <v>0</v>
      </c>
      <c r="F109" s="31"/>
    </row>
    <row r="110" spans="2:6">
      <c r="B110" s="32" t="s">
        <v>82</v>
      </c>
      <c r="C110" s="56">
        <v>-28591.759999999998</v>
      </c>
      <c r="D110" s="56">
        <v>-28591.759999999998</v>
      </c>
      <c r="E110" s="57">
        <f t="shared" si="1"/>
        <v>0</v>
      </c>
      <c r="F110" s="31">
        <v>0</v>
      </c>
    </row>
    <row r="111" spans="2:6" ht="15">
      <c r="B111" s="58"/>
      <c r="C111" s="59"/>
      <c r="D111" s="33"/>
      <c r="E111" s="33"/>
      <c r="F111" s="33">
        <v>0</v>
      </c>
    </row>
    <row r="112" spans="2:6" ht="18" customHeight="1">
      <c r="C112" s="38">
        <f>SUM(C81:C96)-SUM(C98:C110)</f>
        <v>52962087.509999998</v>
      </c>
      <c r="D112" s="38">
        <f>SUM(D81:D96)-SUM(D98:D110)</f>
        <v>58108468.619999997</v>
      </c>
      <c r="E112" s="38">
        <f>SUM(E81:E96)-SUM(E98:E110)</f>
        <v>5146381.1099999994</v>
      </c>
      <c r="F112" s="60"/>
    </row>
    <row r="115" spans="2:6" ht="21.75" customHeight="1">
      <c r="B115" s="22" t="s">
        <v>83</v>
      </c>
      <c r="C115" s="23" t="s">
        <v>48</v>
      </c>
      <c r="D115" s="23" t="s">
        <v>49</v>
      </c>
      <c r="E115" s="23" t="s">
        <v>50</v>
      </c>
      <c r="F115" s="23" t="s">
        <v>51</v>
      </c>
    </row>
    <row r="116" spans="2:6">
      <c r="B116" s="24" t="s">
        <v>84</v>
      </c>
      <c r="C116" s="25"/>
      <c r="D116" s="25"/>
      <c r="E116" s="25"/>
      <c r="F116" s="25"/>
    </row>
    <row r="117" spans="2:6">
      <c r="B117" s="26"/>
      <c r="C117" s="27"/>
      <c r="D117" s="27"/>
      <c r="E117" s="27"/>
      <c r="F117" s="27"/>
    </row>
    <row r="118" spans="2:6">
      <c r="B118" s="26" t="s">
        <v>85</v>
      </c>
      <c r="C118" s="27"/>
      <c r="D118" s="27"/>
      <c r="E118" s="27"/>
      <c r="F118" s="27"/>
    </row>
    <row r="119" spans="2:6">
      <c r="B119" s="32" t="s">
        <v>86</v>
      </c>
      <c r="C119" s="56">
        <v>13646.92</v>
      </c>
      <c r="D119" s="57">
        <v>13646.92</v>
      </c>
      <c r="E119" s="27"/>
      <c r="F119" s="27"/>
    </row>
    <row r="120" spans="2:6">
      <c r="B120" s="32" t="s">
        <v>87</v>
      </c>
      <c r="C120" s="56">
        <v>-13646.88</v>
      </c>
      <c r="D120" s="56">
        <v>-13646.88</v>
      </c>
      <c r="E120" s="57"/>
      <c r="F120" s="27"/>
    </row>
    <row r="121" spans="2:6">
      <c r="B121" s="26" t="s">
        <v>69</v>
      </c>
      <c r="C121" s="27"/>
      <c r="D121" s="27"/>
      <c r="E121" s="27"/>
      <c r="F121" s="27"/>
    </row>
    <row r="122" spans="2:6" ht="15">
      <c r="B122" s="58"/>
      <c r="C122" s="29"/>
      <c r="D122" s="29"/>
      <c r="E122" s="29"/>
      <c r="F122" s="29"/>
    </row>
    <row r="123" spans="2:6" ht="16.5" customHeight="1">
      <c r="C123" s="61">
        <f>SUM(C119:C122)</f>
        <v>4.0000000000873115E-2</v>
      </c>
      <c r="D123" s="61">
        <f>SUM(D119:D122)</f>
        <v>4.0000000000873115E-2</v>
      </c>
      <c r="E123" s="23"/>
      <c r="F123" s="60"/>
    </row>
    <row r="126" spans="2:6" ht="27" customHeight="1">
      <c r="B126" s="22" t="s">
        <v>88</v>
      </c>
      <c r="C126" s="23" t="s">
        <v>9</v>
      </c>
    </row>
    <row r="127" spans="2:6">
      <c r="B127" s="24" t="s">
        <v>89</v>
      </c>
      <c r="C127" s="25"/>
    </row>
    <row r="128" spans="2:6">
      <c r="B128" s="26"/>
      <c r="C128" s="27"/>
    </row>
    <row r="129" spans="2:6">
      <c r="B129" s="28"/>
      <c r="C129" s="29"/>
    </row>
    <row r="130" spans="2:6" ht="15" customHeight="1">
      <c r="C130" s="23">
        <f>SUM(C128:C129)</f>
        <v>0</v>
      </c>
    </row>
    <row r="131" spans="2:6" ht="15">
      <c r="B131"/>
    </row>
    <row r="133" spans="2:6" ht="22.5" customHeight="1">
      <c r="B133" s="62" t="s">
        <v>90</v>
      </c>
      <c r="C133" s="63" t="s">
        <v>9</v>
      </c>
      <c r="D133" s="64" t="s">
        <v>91</v>
      </c>
    </row>
    <row r="134" spans="2:6">
      <c r="B134" s="65"/>
      <c r="C134" s="66"/>
      <c r="D134" s="67"/>
    </row>
    <row r="135" spans="2:6">
      <c r="B135" s="68"/>
      <c r="C135" s="69"/>
      <c r="D135" s="70"/>
    </row>
    <row r="136" spans="2:6">
      <c r="B136" s="71"/>
      <c r="C136" s="72"/>
      <c r="D136" s="72"/>
    </row>
    <row r="137" spans="2:6">
      <c r="B137" s="71"/>
      <c r="C137" s="72"/>
      <c r="D137" s="72"/>
    </row>
    <row r="138" spans="2:6">
      <c r="B138" s="73"/>
      <c r="C138" s="74"/>
      <c r="D138" s="74"/>
    </row>
    <row r="139" spans="2:6" ht="14.25" customHeight="1">
      <c r="C139" s="23">
        <f>SUM(C137:C138)</f>
        <v>0</v>
      </c>
      <c r="D139" s="23"/>
    </row>
    <row r="141" spans="2:6">
      <c r="B141" s="16" t="s">
        <v>92</v>
      </c>
    </row>
    <row r="143" spans="2:6" ht="20.25" customHeight="1">
      <c r="B143" s="62" t="s">
        <v>93</v>
      </c>
      <c r="C143" s="63" t="s">
        <v>9</v>
      </c>
      <c r="D143" s="23" t="s">
        <v>23</v>
      </c>
      <c r="E143" s="23" t="s">
        <v>24</v>
      </c>
      <c r="F143" s="23" t="s">
        <v>25</v>
      </c>
    </row>
    <row r="144" spans="2:6">
      <c r="B144" s="24"/>
      <c r="C144" s="55"/>
      <c r="D144" s="55"/>
      <c r="E144" s="55"/>
      <c r="F144" s="55"/>
    </row>
    <row r="145" spans="2:6">
      <c r="B145" s="32" t="s">
        <v>94</v>
      </c>
      <c r="C145" s="56">
        <v>-135</v>
      </c>
      <c r="D145" s="31"/>
      <c r="E145" s="31"/>
      <c r="F145" s="31"/>
    </row>
    <row r="146" spans="2:6">
      <c r="B146" s="32" t="s">
        <v>95</v>
      </c>
      <c r="C146" s="56">
        <v>3067.47</v>
      </c>
      <c r="D146" s="31"/>
      <c r="E146" s="31"/>
      <c r="F146" s="31"/>
    </row>
    <row r="147" spans="2:6">
      <c r="B147" s="32" t="s">
        <v>96</v>
      </c>
      <c r="C147" s="56">
        <v>-466844.06</v>
      </c>
      <c r="D147" s="31"/>
      <c r="E147" s="31"/>
      <c r="F147" s="31"/>
    </row>
    <row r="148" spans="2:6">
      <c r="B148" s="32" t="s">
        <v>97</v>
      </c>
      <c r="C148" s="56">
        <v>0.74</v>
      </c>
      <c r="D148" s="31"/>
      <c r="E148" s="31"/>
      <c r="F148" s="31"/>
    </row>
    <row r="149" spans="2:6">
      <c r="B149" s="32" t="s">
        <v>98</v>
      </c>
      <c r="C149" s="56">
        <v>-0.27</v>
      </c>
      <c r="D149" s="31"/>
      <c r="E149" s="31"/>
      <c r="F149" s="31"/>
    </row>
    <row r="150" spans="2:6">
      <c r="B150" s="32" t="s">
        <v>99</v>
      </c>
      <c r="C150" s="56">
        <v>-9.34</v>
      </c>
      <c r="D150" s="31"/>
      <c r="E150" s="31"/>
      <c r="F150" s="31"/>
    </row>
    <row r="151" spans="2:6">
      <c r="B151" s="32" t="s">
        <v>100</v>
      </c>
      <c r="C151" s="56">
        <v>21467.919999999998</v>
      </c>
      <c r="D151" s="31"/>
      <c r="E151" s="31"/>
      <c r="F151" s="31"/>
    </row>
    <row r="152" spans="2:6">
      <c r="B152" s="32" t="s">
        <v>101</v>
      </c>
      <c r="C152" s="56">
        <v>3020.52</v>
      </c>
      <c r="D152" s="31"/>
      <c r="E152" s="31"/>
      <c r="F152" s="31"/>
    </row>
    <row r="153" spans="2:6">
      <c r="B153" s="32" t="s">
        <v>102</v>
      </c>
      <c r="C153" s="56">
        <v>41627.42</v>
      </c>
      <c r="D153" s="31"/>
      <c r="E153" s="31"/>
      <c r="F153" s="31"/>
    </row>
    <row r="154" spans="2:6">
      <c r="B154" s="32" t="s">
        <v>103</v>
      </c>
      <c r="C154" s="56">
        <v>9932.26</v>
      </c>
      <c r="D154" s="31"/>
      <c r="E154" s="31"/>
      <c r="F154" s="31"/>
    </row>
    <row r="155" spans="2:6">
      <c r="B155" s="32" t="s">
        <v>104</v>
      </c>
      <c r="C155" s="56">
        <v>3050.4</v>
      </c>
      <c r="D155" s="31"/>
      <c r="E155" s="31"/>
      <c r="F155" s="31"/>
    </row>
    <row r="156" spans="2:6">
      <c r="B156" s="32" t="s">
        <v>105</v>
      </c>
      <c r="C156" s="56">
        <v>32550.61</v>
      </c>
      <c r="D156" s="31"/>
      <c r="E156" s="31"/>
      <c r="F156" s="31"/>
    </row>
    <row r="157" spans="2:6">
      <c r="B157" s="32" t="s">
        <v>106</v>
      </c>
      <c r="C157" s="56">
        <v>-12247.36</v>
      </c>
      <c r="D157" s="31"/>
      <c r="E157" s="31"/>
      <c r="F157" s="31"/>
    </row>
    <row r="158" spans="2:6">
      <c r="B158" s="32" t="s">
        <v>107</v>
      </c>
      <c r="C158" s="56">
        <v>40.64</v>
      </c>
      <c r="D158" s="31"/>
      <c r="E158" s="31"/>
      <c r="F158" s="31"/>
    </row>
    <row r="159" spans="2:6">
      <c r="B159" s="32" t="s">
        <v>108</v>
      </c>
      <c r="C159" s="56">
        <v>12574</v>
      </c>
      <c r="D159" s="31"/>
      <c r="E159" s="31"/>
      <c r="F159" s="31"/>
    </row>
    <row r="160" spans="2:6">
      <c r="B160" s="32" t="s">
        <v>109</v>
      </c>
      <c r="C160" s="56">
        <v>6600.78</v>
      </c>
      <c r="D160" s="31"/>
      <c r="E160" s="31"/>
      <c r="F160" s="31"/>
    </row>
    <row r="161" spans="2:6">
      <c r="B161" s="32" t="s">
        <v>110</v>
      </c>
      <c r="C161" s="56">
        <v>671198.93</v>
      </c>
      <c r="D161" s="31"/>
      <c r="E161" s="31"/>
      <c r="F161" s="31"/>
    </row>
    <row r="162" spans="2:6">
      <c r="B162" s="32"/>
      <c r="C162" s="56"/>
      <c r="D162" s="31"/>
      <c r="E162" s="31"/>
      <c r="F162" s="31"/>
    </row>
    <row r="163" spans="2:6">
      <c r="B163" s="32"/>
      <c r="C163" s="56"/>
      <c r="D163" s="31"/>
      <c r="E163" s="31"/>
      <c r="F163" s="31"/>
    </row>
    <row r="164" spans="2:6">
      <c r="B164" s="75"/>
      <c r="C164" s="76"/>
      <c r="D164" s="33"/>
      <c r="E164" s="33"/>
      <c r="F164" s="33"/>
    </row>
    <row r="165" spans="2:6" ht="16.5" customHeight="1">
      <c r="C165" s="38">
        <f>SUM(C145:C164)</f>
        <v>325895.66000000003</v>
      </c>
      <c r="D165" s="23">
        <f>SUM(D163:D164)</f>
        <v>0</v>
      </c>
      <c r="E165" s="23">
        <f>SUM(E163:E164)</f>
        <v>0</v>
      </c>
      <c r="F165" s="23">
        <f>SUM(F163:F164)</f>
        <v>0</v>
      </c>
    </row>
    <row r="169" spans="2:6" ht="20.25" customHeight="1">
      <c r="B169" s="62" t="s">
        <v>111</v>
      </c>
      <c r="C169" s="63" t="s">
        <v>9</v>
      </c>
      <c r="D169" s="23" t="s">
        <v>112</v>
      </c>
      <c r="E169" s="23" t="s">
        <v>91</v>
      </c>
    </row>
    <row r="170" spans="2:6">
      <c r="B170" s="77" t="s">
        <v>113</v>
      </c>
      <c r="C170" s="78"/>
      <c r="D170" s="79"/>
      <c r="E170" s="80"/>
    </row>
    <row r="171" spans="2:6">
      <c r="B171" s="81"/>
      <c r="C171" s="82"/>
      <c r="D171" s="83"/>
      <c r="E171" s="84"/>
    </row>
    <row r="172" spans="2:6">
      <c r="B172" s="85"/>
      <c r="C172" s="86"/>
      <c r="D172" s="87"/>
      <c r="E172" s="88"/>
    </row>
    <row r="173" spans="2:6" ht="16.5" customHeight="1">
      <c r="C173" s="23">
        <f>SUM(C171:C172)</f>
        <v>0</v>
      </c>
      <c r="D173" s="89"/>
      <c r="E173" s="90"/>
    </row>
    <row r="176" spans="2:6" ht="27.75" customHeight="1">
      <c r="B176" s="62" t="s">
        <v>114</v>
      </c>
      <c r="C176" s="63" t="s">
        <v>9</v>
      </c>
      <c r="D176" s="23" t="s">
        <v>112</v>
      </c>
      <c r="E176" s="23" t="s">
        <v>91</v>
      </c>
    </row>
    <row r="177" spans="2:5">
      <c r="B177" s="77" t="s">
        <v>115</v>
      </c>
      <c r="C177" s="78"/>
      <c r="D177" s="79"/>
      <c r="E177" s="80"/>
    </row>
    <row r="178" spans="2:5">
      <c r="B178" s="81"/>
      <c r="C178" s="82"/>
      <c r="D178" s="83"/>
      <c r="E178" s="84"/>
    </row>
    <row r="179" spans="2:5">
      <c r="B179" s="85"/>
      <c r="C179" s="86"/>
      <c r="D179" s="87"/>
      <c r="E179" s="88"/>
    </row>
    <row r="180" spans="2:5" ht="15" customHeight="1">
      <c r="C180" s="23">
        <f>SUM(C178:C179)</f>
        <v>0</v>
      </c>
      <c r="D180" s="89"/>
      <c r="E180" s="90"/>
    </row>
    <row r="181" spans="2:5" ht="15">
      <c r="B181"/>
    </row>
    <row r="183" spans="2:5" ht="24" customHeight="1">
      <c r="B183" s="62" t="s">
        <v>116</v>
      </c>
      <c r="C183" s="63" t="s">
        <v>9</v>
      </c>
      <c r="D183" s="23" t="s">
        <v>112</v>
      </c>
      <c r="E183" s="23" t="s">
        <v>91</v>
      </c>
    </row>
    <row r="184" spans="2:5">
      <c r="B184" s="77" t="s">
        <v>117</v>
      </c>
      <c r="C184" s="78"/>
      <c r="D184" s="79"/>
      <c r="E184" s="80"/>
    </row>
    <row r="185" spans="2:5">
      <c r="B185" s="81"/>
      <c r="C185" s="82"/>
      <c r="D185" s="83"/>
      <c r="E185" s="84"/>
    </row>
    <row r="186" spans="2:5">
      <c r="B186" s="85"/>
      <c r="C186" s="86"/>
      <c r="D186" s="87"/>
      <c r="E186" s="88"/>
    </row>
    <row r="187" spans="2:5" ht="16.5" customHeight="1">
      <c r="C187" s="23">
        <f>SUM(C185:C186)</f>
        <v>0</v>
      </c>
      <c r="D187" s="89"/>
      <c r="E187" s="90"/>
    </row>
    <row r="190" spans="2:5" ht="24" customHeight="1">
      <c r="B190" s="62" t="s">
        <v>118</v>
      </c>
      <c r="C190" s="63" t="s">
        <v>9</v>
      </c>
      <c r="D190" s="91" t="s">
        <v>112</v>
      </c>
      <c r="E190" s="91" t="s">
        <v>39</v>
      </c>
    </row>
    <row r="191" spans="2:5">
      <c r="B191" s="77" t="s">
        <v>119</v>
      </c>
      <c r="C191" s="25"/>
      <c r="D191" s="25">
        <v>0</v>
      </c>
      <c r="E191" s="25">
        <v>0</v>
      </c>
    </row>
    <row r="192" spans="2:5">
      <c r="B192" s="32" t="s">
        <v>120</v>
      </c>
      <c r="C192" s="27">
        <v>0.02</v>
      </c>
      <c r="D192" s="27">
        <v>0</v>
      </c>
      <c r="E192" s="27">
        <v>0</v>
      </c>
    </row>
    <row r="193" spans="2:5">
      <c r="B193" s="28"/>
      <c r="C193" s="92"/>
      <c r="D193" s="92">
        <v>0</v>
      </c>
      <c r="E193" s="92">
        <v>0</v>
      </c>
    </row>
    <row r="194" spans="2:5" ht="18.75" customHeight="1">
      <c r="C194" s="23">
        <f>SUM(C192:C193)</f>
        <v>0.02</v>
      </c>
      <c r="D194" s="89"/>
      <c r="E194" s="90"/>
    </row>
    <row r="202" spans="2:5">
      <c r="B202" s="16" t="s">
        <v>121</v>
      </c>
    </row>
    <row r="203" spans="2:5">
      <c r="B203" s="16"/>
    </row>
    <row r="204" spans="2:5">
      <c r="B204" s="16" t="s">
        <v>122</v>
      </c>
    </row>
    <row r="206" spans="2:5" ht="24" customHeight="1">
      <c r="B206" s="62" t="s">
        <v>123</v>
      </c>
      <c r="C206" s="93" t="s">
        <v>9</v>
      </c>
      <c r="D206" s="23" t="s">
        <v>124</v>
      </c>
      <c r="E206" s="23" t="s">
        <v>39</v>
      </c>
    </row>
    <row r="207" spans="2:5">
      <c r="B207" s="32" t="s">
        <v>125</v>
      </c>
      <c r="C207" s="57">
        <v>23000</v>
      </c>
      <c r="D207" s="55"/>
      <c r="E207" s="55"/>
    </row>
    <row r="208" spans="2:5">
      <c r="B208" s="32" t="s">
        <v>126</v>
      </c>
      <c r="C208" s="57">
        <v>25500</v>
      </c>
      <c r="D208" s="31"/>
      <c r="E208" s="31"/>
    </row>
    <row r="209" spans="2:5">
      <c r="B209" s="32" t="s">
        <v>127</v>
      </c>
      <c r="C209" s="57">
        <v>48175</v>
      </c>
      <c r="D209" s="31"/>
      <c r="E209" s="31"/>
    </row>
    <row r="210" spans="2:5">
      <c r="B210" s="32" t="s">
        <v>128</v>
      </c>
      <c r="C210" s="57">
        <v>1080</v>
      </c>
      <c r="D210" s="31"/>
      <c r="E210" s="31"/>
    </row>
    <row r="211" spans="2:5">
      <c r="B211" s="32" t="s">
        <v>129</v>
      </c>
      <c r="C211" s="57">
        <v>155.69</v>
      </c>
      <c r="D211" s="31"/>
      <c r="E211" s="31"/>
    </row>
    <row r="212" spans="2:5">
      <c r="B212" s="32" t="s">
        <v>130</v>
      </c>
      <c r="C212" s="57">
        <v>8000</v>
      </c>
      <c r="D212" s="31"/>
      <c r="E212" s="31"/>
    </row>
    <row r="213" spans="2:5">
      <c r="B213" s="32" t="s">
        <v>131</v>
      </c>
      <c r="C213" s="94"/>
      <c r="D213" s="31"/>
      <c r="E213" s="31"/>
    </row>
    <row r="214" spans="2:5">
      <c r="B214" s="32" t="s">
        <v>132</v>
      </c>
      <c r="C214" s="94"/>
      <c r="D214" s="31"/>
      <c r="E214" s="31"/>
    </row>
    <row r="215" spans="2:5">
      <c r="B215" s="32" t="s">
        <v>133</v>
      </c>
      <c r="C215" s="57"/>
      <c r="D215" s="31"/>
      <c r="E215" s="31"/>
    </row>
    <row r="216" spans="2:5">
      <c r="B216" s="32" t="s">
        <v>134</v>
      </c>
      <c r="C216" s="57">
        <v>3430596.71</v>
      </c>
      <c r="D216" s="31"/>
      <c r="E216" s="31"/>
    </row>
    <row r="217" spans="2:5">
      <c r="B217" s="32" t="s">
        <v>135</v>
      </c>
      <c r="C217" s="57">
        <v>237503.49</v>
      </c>
      <c r="D217" s="31"/>
      <c r="E217" s="31"/>
    </row>
    <row r="218" spans="2:5">
      <c r="B218" s="32" t="s">
        <v>136</v>
      </c>
      <c r="C218" s="57">
        <v>217131.8</v>
      </c>
      <c r="D218" s="31"/>
      <c r="E218" s="31"/>
    </row>
    <row r="219" spans="2:5">
      <c r="B219" s="32" t="s">
        <v>137</v>
      </c>
      <c r="C219" s="57">
        <v>2933028.52</v>
      </c>
      <c r="D219" s="31"/>
      <c r="E219" s="31"/>
    </row>
    <row r="220" spans="2:5">
      <c r="B220" s="32" t="s">
        <v>138</v>
      </c>
      <c r="C220" s="57">
        <v>500334.82</v>
      </c>
      <c r="D220" s="31"/>
      <c r="E220" s="31"/>
    </row>
    <row r="221" spans="2:5">
      <c r="B221" s="32" t="s">
        <v>139</v>
      </c>
      <c r="C221" s="57">
        <v>1293257.73</v>
      </c>
      <c r="D221" s="31"/>
      <c r="E221" s="31"/>
    </row>
    <row r="222" spans="2:5">
      <c r="B222" s="32" t="s">
        <v>140</v>
      </c>
      <c r="C222" s="57">
        <v>15000</v>
      </c>
      <c r="D222" s="31"/>
      <c r="E222" s="31"/>
    </row>
    <row r="223" spans="2:5">
      <c r="B223" s="75"/>
      <c r="C223" s="95"/>
      <c r="D223" s="33"/>
      <c r="E223" s="33"/>
    </row>
    <row r="224" spans="2:5" ht="15.75" customHeight="1">
      <c r="C224" s="38">
        <f>SUM(C207:C223)</f>
        <v>8732763.7599999998</v>
      </c>
      <c r="D224" s="89"/>
      <c r="E224" s="90"/>
    </row>
    <row r="225" spans="2:6">
      <c r="F225" s="96"/>
    </row>
    <row r="227" spans="2:6" ht="24.75" customHeight="1">
      <c r="B227" s="97" t="s">
        <v>141</v>
      </c>
      <c r="C227" s="93" t="s">
        <v>9</v>
      </c>
      <c r="D227" s="23" t="s">
        <v>124</v>
      </c>
      <c r="E227" s="23" t="s">
        <v>39</v>
      </c>
    </row>
    <row r="228" spans="2:6" ht="25.5">
      <c r="B228" s="98" t="s">
        <v>142</v>
      </c>
      <c r="C228" s="55"/>
      <c r="D228" s="55"/>
      <c r="E228" s="55"/>
    </row>
    <row r="229" spans="2:6">
      <c r="B229" s="35" t="s">
        <v>143</v>
      </c>
      <c r="C229" s="31">
        <v>7.87</v>
      </c>
      <c r="D229" s="31"/>
      <c r="E229" s="31"/>
    </row>
    <row r="230" spans="2:6">
      <c r="B230" s="35"/>
      <c r="C230" s="31"/>
      <c r="D230" s="31"/>
      <c r="E230" s="31"/>
    </row>
    <row r="231" spans="2:6">
      <c r="B231" s="28"/>
      <c r="C231" s="33"/>
      <c r="D231" s="33"/>
      <c r="E231" s="33"/>
    </row>
    <row r="232" spans="2:6" ht="16.5" customHeight="1">
      <c r="C232" s="99">
        <f>SUM(C229:C231)</f>
        <v>7.87</v>
      </c>
      <c r="D232" s="89"/>
      <c r="E232" s="90"/>
    </row>
    <row r="236" spans="2:6">
      <c r="B236" s="16" t="s">
        <v>144</v>
      </c>
    </row>
    <row r="238" spans="2:6" ht="26.25" customHeight="1">
      <c r="B238" s="97" t="s">
        <v>145</v>
      </c>
      <c r="C238" s="93" t="s">
        <v>9</v>
      </c>
      <c r="D238" s="23" t="s">
        <v>146</v>
      </c>
      <c r="E238" s="23" t="s">
        <v>147</v>
      </c>
    </row>
    <row r="239" spans="2:6">
      <c r="B239" s="24" t="s">
        <v>148</v>
      </c>
      <c r="C239" s="55"/>
      <c r="D239" s="55"/>
      <c r="E239" s="55">
        <v>0</v>
      </c>
    </row>
    <row r="240" spans="2:6">
      <c r="B240" s="32" t="s">
        <v>149</v>
      </c>
      <c r="C240" s="56">
        <v>5041459.82</v>
      </c>
      <c r="D240" s="100">
        <f t="shared" ref="D240:D275" si="2">(+C240/$C$278)*100</f>
        <v>66.065567902490088</v>
      </c>
      <c r="E240" s="31"/>
    </row>
    <row r="241" spans="2:5">
      <c r="B241" s="32" t="s">
        <v>150</v>
      </c>
      <c r="C241" s="56">
        <v>679384.78</v>
      </c>
      <c r="D241" s="100">
        <f t="shared" si="2"/>
        <v>8.9029651961023255</v>
      </c>
      <c r="E241" s="31"/>
    </row>
    <row r="242" spans="2:5">
      <c r="B242" s="32" t="s">
        <v>151</v>
      </c>
      <c r="C242" s="56">
        <v>492769.76</v>
      </c>
      <c r="D242" s="100">
        <f t="shared" si="2"/>
        <v>6.4574776358276607</v>
      </c>
      <c r="E242" s="31"/>
    </row>
    <row r="243" spans="2:5">
      <c r="B243" s="32" t="s">
        <v>152</v>
      </c>
      <c r="C243" s="56">
        <v>188075.29</v>
      </c>
      <c r="D243" s="100">
        <f t="shared" si="2"/>
        <v>2.4646235983044122</v>
      </c>
      <c r="E243" s="31"/>
    </row>
    <row r="244" spans="2:5">
      <c r="B244" s="32" t="s">
        <v>153</v>
      </c>
      <c r="C244" s="56">
        <v>192876.52</v>
      </c>
      <c r="D244" s="100">
        <f t="shared" si="2"/>
        <v>2.5275410860769267</v>
      </c>
      <c r="E244" s="31"/>
    </row>
    <row r="245" spans="2:5">
      <c r="B245" s="32" t="s">
        <v>154</v>
      </c>
      <c r="C245" s="56">
        <v>378712.1</v>
      </c>
      <c r="D245" s="100">
        <f t="shared" si="2"/>
        <v>4.9628145123339715</v>
      </c>
      <c r="E245" s="31"/>
    </row>
    <row r="246" spans="2:5">
      <c r="B246" s="32" t="s">
        <v>155</v>
      </c>
      <c r="C246" s="56">
        <v>5389.6</v>
      </c>
      <c r="D246" s="100">
        <f t="shared" si="2"/>
        <v>7.0627754158568423E-2</v>
      </c>
      <c r="E246" s="31"/>
    </row>
    <row r="247" spans="2:5">
      <c r="B247" s="32" t="s">
        <v>156</v>
      </c>
      <c r="C247" s="56">
        <v>10762.51</v>
      </c>
      <c r="D247" s="100">
        <f t="shared" si="2"/>
        <v>0.14103679501431166</v>
      </c>
      <c r="E247" s="31"/>
    </row>
    <row r="248" spans="2:5">
      <c r="B248" s="32" t="s">
        <v>157</v>
      </c>
      <c r="C248" s="56">
        <v>35.99</v>
      </c>
      <c r="D248" s="100">
        <f t="shared" si="2"/>
        <v>4.7162922520537284E-4</v>
      </c>
      <c r="E248" s="31"/>
    </row>
    <row r="249" spans="2:5">
      <c r="B249" s="32" t="s">
        <v>158</v>
      </c>
      <c r="C249" s="56">
        <v>5627.53</v>
      </c>
      <c r="D249" s="100">
        <f t="shared" si="2"/>
        <v>7.3745696407890846E-2</v>
      </c>
      <c r="E249" s="31"/>
    </row>
    <row r="250" spans="2:5">
      <c r="B250" s="32" t="s">
        <v>159</v>
      </c>
      <c r="C250" s="56">
        <v>600.88</v>
      </c>
      <c r="D250" s="100">
        <f t="shared" si="2"/>
        <v>7.8742030797833949E-3</v>
      </c>
      <c r="E250" s="31"/>
    </row>
    <row r="251" spans="2:5">
      <c r="B251" s="32" t="s">
        <v>160</v>
      </c>
      <c r="C251" s="56">
        <v>44313.599999999999</v>
      </c>
      <c r="D251" s="100">
        <f t="shared" si="2"/>
        <v>0.58070544134650759</v>
      </c>
      <c r="E251" s="31"/>
    </row>
    <row r="252" spans="2:5">
      <c r="B252" s="32" t="s">
        <v>161</v>
      </c>
      <c r="C252" s="56">
        <v>17669.57</v>
      </c>
      <c r="D252" s="100">
        <f t="shared" si="2"/>
        <v>0.23155003080889408</v>
      </c>
      <c r="E252" s="31"/>
    </row>
    <row r="253" spans="2:5">
      <c r="B253" s="32" t="s">
        <v>162</v>
      </c>
      <c r="C253" s="56">
        <v>1863.5</v>
      </c>
      <c r="D253" s="100">
        <f t="shared" si="2"/>
        <v>2.4420146184223734E-2</v>
      </c>
      <c r="E253" s="31"/>
    </row>
    <row r="254" spans="2:5">
      <c r="B254" s="32" t="s">
        <v>163</v>
      </c>
      <c r="C254" s="56">
        <v>45995.03</v>
      </c>
      <c r="D254" s="100">
        <f t="shared" si="2"/>
        <v>0.6027396599665984</v>
      </c>
      <c r="E254" s="31"/>
    </row>
    <row r="255" spans="2:5">
      <c r="B255" s="32" t="s">
        <v>164</v>
      </c>
      <c r="C255" s="56">
        <v>5652.08</v>
      </c>
      <c r="D255" s="100">
        <f t="shared" si="2"/>
        <v>7.4067410702939249E-2</v>
      </c>
      <c r="E255" s="31"/>
    </row>
    <row r="256" spans="2:5">
      <c r="B256" s="32" t="s">
        <v>165</v>
      </c>
      <c r="C256" s="56">
        <v>33559.65</v>
      </c>
      <c r="D256" s="100">
        <f t="shared" si="2"/>
        <v>0.43978082044077488</v>
      </c>
      <c r="E256" s="31"/>
    </row>
    <row r="257" spans="2:5">
      <c r="B257" s="32" t="s">
        <v>166</v>
      </c>
      <c r="C257" s="56">
        <v>11340.69</v>
      </c>
      <c r="D257" s="100">
        <f t="shared" si="2"/>
        <v>0.14861352703512976</v>
      </c>
      <c r="E257" s="31"/>
    </row>
    <row r="258" spans="2:5">
      <c r="B258" s="32" t="s">
        <v>167</v>
      </c>
      <c r="C258" s="56">
        <v>78182.289999999994</v>
      </c>
      <c r="D258" s="100">
        <f t="shared" si="2"/>
        <v>1.0245360616138306</v>
      </c>
      <c r="E258" s="31"/>
    </row>
    <row r="259" spans="2:5">
      <c r="B259" s="32" t="s">
        <v>168</v>
      </c>
      <c r="C259" s="56">
        <v>747</v>
      </c>
      <c r="D259" s="100">
        <f t="shared" si="2"/>
        <v>9.789025596788372E-3</v>
      </c>
      <c r="E259" s="31"/>
    </row>
    <row r="260" spans="2:5">
      <c r="B260" s="32" t="s">
        <v>169</v>
      </c>
      <c r="C260" s="32">
        <v>836</v>
      </c>
      <c r="D260" s="100">
        <f t="shared" si="2"/>
        <v>1.0955321819163425E-2</v>
      </c>
      <c r="E260" s="31"/>
    </row>
    <row r="261" spans="2:5">
      <c r="B261" s="32" t="s">
        <v>170</v>
      </c>
      <c r="C261" s="56">
        <v>4976.3999999999996</v>
      </c>
      <c r="D261" s="100">
        <f t="shared" si="2"/>
        <v>6.5212994618283324E-2</v>
      </c>
      <c r="E261" s="31"/>
    </row>
    <row r="262" spans="2:5">
      <c r="B262" s="32" t="s">
        <v>171</v>
      </c>
      <c r="C262" s="56">
        <v>3780</v>
      </c>
      <c r="D262" s="100">
        <f t="shared" si="2"/>
        <v>4.9534828321097783E-2</v>
      </c>
      <c r="E262" s="31"/>
    </row>
    <row r="263" spans="2:5">
      <c r="B263" s="32" t="s">
        <v>172</v>
      </c>
      <c r="C263" s="56">
        <v>1407.08</v>
      </c>
      <c r="D263" s="100">
        <f t="shared" si="2"/>
        <v>1.8439012231230227E-2</v>
      </c>
      <c r="E263" s="31"/>
    </row>
    <row r="264" spans="2:5">
      <c r="B264" s="32" t="s">
        <v>173</v>
      </c>
      <c r="C264" s="56">
        <v>18955.55</v>
      </c>
      <c r="D264" s="100">
        <f t="shared" si="2"/>
        <v>0.24840209391057805</v>
      </c>
      <c r="E264" s="31"/>
    </row>
    <row r="265" spans="2:5">
      <c r="B265" s="32" t="s">
        <v>174</v>
      </c>
      <c r="C265" s="56">
        <v>4403.8</v>
      </c>
      <c r="D265" s="100">
        <f t="shared" si="2"/>
        <v>5.7709385439272592E-2</v>
      </c>
      <c r="E265" s="31"/>
    </row>
    <row r="266" spans="2:5">
      <c r="B266" s="32" t="s">
        <v>175</v>
      </c>
      <c r="C266" s="56">
        <v>4750.24</v>
      </c>
      <c r="D266" s="100">
        <f t="shared" si="2"/>
        <v>6.2249291768257012E-2</v>
      </c>
      <c r="E266" s="31"/>
    </row>
    <row r="267" spans="2:5">
      <c r="B267" s="32" t="s">
        <v>176</v>
      </c>
      <c r="C267" s="56">
        <v>11462.51</v>
      </c>
      <c r="D267" s="100">
        <f t="shared" si="2"/>
        <v>0.1502099113700705</v>
      </c>
      <c r="E267" s="31"/>
    </row>
    <row r="268" spans="2:5">
      <c r="B268" s="32" t="s">
        <v>177</v>
      </c>
      <c r="C268" s="56">
        <v>22732.01</v>
      </c>
      <c r="D268" s="100">
        <f t="shared" si="2"/>
        <v>0.29789053247181957</v>
      </c>
      <c r="E268" s="31"/>
    </row>
    <row r="269" spans="2:5">
      <c r="B269" s="32" t="s">
        <v>178</v>
      </c>
      <c r="C269" s="56">
        <v>2205.96</v>
      </c>
      <c r="D269" s="100">
        <f t="shared" si="2"/>
        <v>2.8907896794499701E-2</v>
      </c>
      <c r="E269" s="31"/>
    </row>
    <row r="270" spans="2:5">
      <c r="B270" s="32" t="s">
        <v>179</v>
      </c>
      <c r="C270" s="56">
        <v>33425.339999999997</v>
      </c>
      <c r="D270" s="100">
        <f t="shared" si="2"/>
        <v>0.43802076150114344</v>
      </c>
      <c r="E270" s="31"/>
    </row>
    <row r="271" spans="2:5">
      <c r="B271" s="32" t="s">
        <v>180</v>
      </c>
      <c r="C271" s="56">
        <v>40313.800000000003</v>
      </c>
      <c r="D271" s="100">
        <f t="shared" si="2"/>
        <v>0.52829025448970157</v>
      </c>
      <c r="E271" s="31"/>
    </row>
    <row r="272" spans="2:5">
      <c r="B272" s="32" t="s">
        <v>181</v>
      </c>
      <c r="C272" s="56">
        <v>1442.2</v>
      </c>
      <c r="D272" s="100">
        <f t="shared" si="2"/>
        <v>1.8899240583250588E-2</v>
      </c>
      <c r="E272" s="31"/>
    </row>
    <row r="273" spans="2:7">
      <c r="B273" s="32" t="s">
        <v>182</v>
      </c>
      <c r="C273" s="56">
        <v>10433.89</v>
      </c>
      <c r="D273" s="100">
        <f t="shared" si="2"/>
        <v>0.13673041001884098</v>
      </c>
      <c r="E273" s="31"/>
    </row>
    <row r="274" spans="2:7">
      <c r="B274" s="32" t="s">
        <v>183</v>
      </c>
      <c r="C274" s="56">
        <v>125712</v>
      </c>
      <c r="D274" s="100">
        <f t="shared" si="2"/>
        <v>1.6473868618787948</v>
      </c>
      <c r="E274" s="31"/>
    </row>
    <row r="275" spans="2:7">
      <c r="B275" s="32" t="s">
        <v>184</v>
      </c>
      <c r="C275" s="56">
        <v>109139.48</v>
      </c>
      <c r="D275" s="100">
        <f t="shared" si="2"/>
        <v>1.4302130700671651</v>
      </c>
      <c r="E275" s="31"/>
    </row>
    <row r="276" spans="2:7">
      <c r="B276" s="32"/>
      <c r="C276" s="56"/>
      <c r="D276" s="100"/>
      <c r="E276" s="31"/>
    </row>
    <row r="277" spans="2:7">
      <c r="B277" s="32"/>
      <c r="C277" s="76"/>
      <c r="D277" s="100"/>
      <c r="E277" s="31"/>
    </row>
    <row r="278" spans="2:7" ht="15.75" customHeight="1">
      <c r="B278" s="75"/>
      <c r="C278" s="38">
        <f>SUM(C240:C277)</f>
        <v>7630994.4500000002</v>
      </c>
      <c r="D278" s="101">
        <f>SUM(D240:D277)</f>
        <v>100.00000000000001</v>
      </c>
      <c r="E278" s="23"/>
    </row>
    <row r="281" spans="2:7">
      <c r="B281" s="102"/>
      <c r="C281" s="102"/>
      <c r="D281" s="102"/>
      <c r="E281" s="102"/>
      <c r="F281" s="102"/>
      <c r="G281" s="102"/>
    </row>
    <row r="282" spans="2:7">
      <c r="B282" s="103" t="s">
        <v>185</v>
      </c>
      <c r="C282" s="102"/>
      <c r="D282" s="102"/>
      <c r="E282" s="102"/>
      <c r="F282" s="102"/>
      <c r="G282" s="102"/>
    </row>
    <row r="283" spans="2:7">
      <c r="B283" s="102"/>
      <c r="C283" s="102"/>
      <c r="D283" s="102"/>
      <c r="E283" s="102"/>
      <c r="F283" s="102"/>
      <c r="G283" s="102"/>
    </row>
    <row r="284" spans="2:7" ht="28.5" customHeight="1">
      <c r="B284" s="62" t="s">
        <v>186</v>
      </c>
      <c r="C284" s="63" t="s">
        <v>48</v>
      </c>
      <c r="D284" s="91" t="s">
        <v>49</v>
      </c>
      <c r="E284" s="91" t="s">
        <v>187</v>
      </c>
      <c r="F284" s="104" t="s">
        <v>10</v>
      </c>
      <c r="G284" s="63" t="s">
        <v>112</v>
      </c>
    </row>
    <row r="285" spans="2:7">
      <c r="B285" s="105" t="s">
        <v>188</v>
      </c>
      <c r="C285" s="106"/>
      <c r="D285" s="106"/>
      <c r="E285" s="106">
        <v>0</v>
      </c>
      <c r="F285" s="106">
        <v>0</v>
      </c>
      <c r="G285" s="107">
        <v>0</v>
      </c>
    </row>
    <row r="286" spans="2:7">
      <c r="B286" s="108" t="s">
        <v>189</v>
      </c>
      <c r="C286" s="56">
        <v>711770.49</v>
      </c>
      <c r="D286" s="109">
        <v>7947600</v>
      </c>
      <c r="E286" s="56">
        <f>+D286-C286</f>
        <v>7235829.5099999998</v>
      </c>
      <c r="F286" s="110"/>
      <c r="G286" s="111"/>
    </row>
    <row r="287" spans="2:7">
      <c r="B287" s="108" t="s">
        <v>190</v>
      </c>
      <c r="C287" s="56">
        <v>10232253.470000001</v>
      </c>
      <c r="D287" s="109">
        <v>26059270.239999998</v>
      </c>
      <c r="E287" s="56">
        <f t="shared" ref="E287:E292" si="3">+D287-C287</f>
        <v>15827016.769999998</v>
      </c>
      <c r="F287" s="110"/>
      <c r="G287" s="111"/>
    </row>
    <row r="288" spans="2:7">
      <c r="B288" s="108" t="s">
        <v>191</v>
      </c>
      <c r="C288" s="56">
        <v>3034861</v>
      </c>
      <c r="D288" s="109">
        <v>3034861</v>
      </c>
      <c r="E288" s="56">
        <f t="shared" si="3"/>
        <v>0</v>
      </c>
      <c r="F288" s="110"/>
      <c r="G288" s="111"/>
    </row>
    <row r="289" spans="2:7">
      <c r="B289" s="108" t="s">
        <v>192</v>
      </c>
      <c r="C289" s="56">
        <v>7588373.7999999998</v>
      </c>
      <c r="D289" s="109">
        <v>7588373.7999999998</v>
      </c>
      <c r="E289" s="56">
        <f t="shared" si="3"/>
        <v>0</v>
      </c>
      <c r="F289" s="110"/>
      <c r="G289" s="111"/>
    </row>
    <row r="290" spans="2:7">
      <c r="B290" s="108" t="s">
        <v>193</v>
      </c>
      <c r="C290" s="56">
        <v>550500</v>
      </c>
      <c r="D290" s="109">
        <v>550500</v>
      </c>
      <c r="E290" s="56">
        <f t="shared" si="3"/>
        <v>0</v>
      </c>
      <c r="F290" s="110"/>
      <c r="G290" s="111"/>
    </row>
    <row r="291" spans="2:7">
      <c r="B291" s="32" t="s">
        <v>194</v>
      </c>
      <c r="C291" s="112">
        <v>896152.95</v>
      </c>
      <c r="D291" s="109">
        <v>1607923.44</v>
      </c>
      <c r="E291" s="56">
        <f t="shared" si="3"/>
        <v>711770.49</v>
      </c>
      <c r="F291" s="110"/>
      <c r="G291" s="111"/>
    </row>
    <row r="292" spans="2:7">
      <c r="B292" s="75" t="s">
        <v>195</v>
      </c>
      <c r="C292" s="113">
        <v>33907194.439999998</v>
      </c>
      <c r="D292" s="95">
        <v>44139447.909999996</v>
      </c>
      <c r="E292" s="56">
        <f t="shared" si="3"/>
        <v>10232253.469999999</v>
      </c>
      <c r="F292" s="114"/>
      <c r="G292" s="115"/>
    </row>
    <row r="293" spans="2:7" ht="19.5" customHeight="1">
      <c r="B293" s="102"/>
      <c r="C293" s="38">
        <f>SUM(C286:C292)</f>
        <v>56921106.149999999</v>
      </c>
      <c r="D293" s="38">
        <f>SUM(D286:D292)</f>
        <v>90927976.389999986</v>
      </c>
      <c r="E293" s="38">
        <f>SUM(E286:E292)</f>
        <v>34006870.239999995</v>
      </c>
      <c r="F293" s="23"/>
      <c r="G293" s="23"/>
    </row>
    <row r="294" spans="2:7">
      <c r="B294" s="102"/>
      <c r="C294" s="102"/>
      <c r="D294" s="102"/>
      <c r="E294" s="102"/>
      <c r="F294" s="102"/>
      <c r="G294" s="102"/>
    </row>
    <row r="295" spans="2:7" s="102" customFormat="1"/>
    <row r="296" spans="2:7" s="102" customFormat="1">
      <c r="B296" s="116"/>
      <c r="C296" s="116"/>
      <c r="D296" s="116"/>
      <c r="E296" s="116"/>
      <c r="F296" s="116"/>
    </row>
    <row r="297" spans="2:7" s="102" customFormat="1" ht="27" customHeight="1">
      <c r="B297" s="97" t="s">
        <v>196</v>
      </c>
      <c r="C297" s="93" t="s">
        <v>48</v>
      </c>
      <c r="D297" s="23" t="s">
        <v>49</v>
      </c>
      <c r="E297" s="23" t="s">
        <v>187</v>
      </c>
      <c r="F297" s="104" t="s">
        <v>112</v>
      </c>
    </row>
    <row r="298" spans="2:7" s="102" customFormat="1" ht="14.25" customHeight="1">
      <c r="B298" s="117" t="s">
        <v>197</v>
      </c>
      <c r="C298" s="118"/>
      <c r="D298" s="119"/>
      <c r="E298" s="119">
        <f>-C298+D298</f>
        <v>0</v>
      </c>
      <c r="F298" s="120"/>
    </row>
    <row r="299" spans="2:7" s="102" customFormat="1" ht="14.25" customHeight="1">
      <c r="B299" s="32" t="s">
        <v>198</v>
      </c>
      <c r="C299" s="118">
        <v>-2913049.99</v>
      </c>
      <c r="D299" s="119">
        <v>1101777.18</v>
      </c>
      <c r="E299" s="119">
        <f t="shared" ref="E299:E307" si="4">-C299+D299</f>
        <v>4014827.17</v>
      </c>
      <c r="F299" s="56"/>
    </row>
    <row r="300" spans="2:7" s="102" customFormat="1">
      <c r="B300" s="32" t="s">
        <v>199</v>
      </c>
      <c r="C300" s="118">
        <v>-15804883.18</v>
      </c>
      <c r="D300" s="119">
        <v>-15804883.18</v>
      </c>
      <c r="E300" s="119">
        <f t="shared" si="4"/>
        <v>0</v>
      </c>
      <c r="F300" s="110"/>
    </row>
    <row r="301" spans="2:7" s="102" customFormat="1" ht="15">
      <c r="B301" s="32" t="s">
        <v>200</v>
      </c>
      <c r="C301" s="121">
        <v>-16749257.859999999</v>
      </c>
      <c r="D301" s="119">
        <v>-16749257.859999999</v>
      </c>
      <c r="E301" s="119">
        <f t="shared" si="4"/>
        <v>0</v>
      </c>
      <c r="F301" s="110"/>
    </row>
    <row r="302" spans="2:7" s="102" customFormat="1" ht="15">
      <c r="B302" s="32" t="s">
        <v>201</v>
      </c>
      <c r="C302" s="121">
        <v>0</v>
      </c>
      <c r="D302" s="119">
        <v>-3245128.33</v>
      </c>
      <c r="E302" s="119">
        <f t="shared" si="4"/>
        <v>-3245128.33</v>
      </c>
      <c r="F302" s="110"/>
    </row>
    <row r="303" spans="2:7" s="102" customFormat="1">
      <c r="B303" s="32" t="s">
        <v>202</v>
      </c>
      <c r="C303" s="118">
        <v>378298.88</v>
      </c>
      <c r="D303" s="119">
        <v>596075.88</v>
      </c>
      <c r="E303" s="119">
        <f t="shared" si="4"/>
        <v>217777</v>
      </c>
      <c r="F303" s="110"/>
    </row>
    <row r="304" spans="2:7" s="102" customFormat="1" ht="15">
      <c r="B304" s="32" t="s">
        <v>203</v>
      </c>
      <c r="C304" s="121">
        <v>360196.66</v>
      </c>
      <c r="D304" s="119">
        <v>474498</v>
      </c>
      <c r="E304" s="119">
        <f t="shared" si="4"/>
        <v>114301.34000000003</v>
      </c>
      <c r="F304" s="110"/>
    </row>
    <row r="305" spans="2:6" s="102" customFormat="1">
      <c r="B305" s="32" t="s">
        <v>204</v>
      </c>
      <c r="C305" s="118">
        <v>6807175.0800000001</v>
      </c>
      <c r="D305" s="119">
        <v>6807175.0800000001</v>
      </c>
      <c r="E305" s="119">
        <f t="shared" si="4"/>
        <v>0</v>
      </c>
      <c r="F305" s="110"/>
    </row>
    <row r="306" spans="2:6" s="102" customFormat="1">
      <c r="B306" s="32" t="s">
        <v>205</v>
      </c>
      <c r="C306" s="118">
        <v>24186913.48</v>
      </c>
      <c r="D306" s="119">
        <v>24186913.48</v>
      </c>
      <c r="E306" s="119">
        <f t="shared" si="4"/>
        <v>0</v>
      </c>
      <c r="F306" s="110"/>
    </row>
    <row r="307" spans="2:6" s="102" customFormat="1">
      <c r="B307" s="75" t="s">
        <v>206</v>
      </c>
      <c r="C307" s="122">
        <v>1842407.63</v>
      </c>
      <c r="D307" s="119">
        <v>1842407.63</v>
      </c>
      <c r="E307" s="119">
        <f t="shared" si="4"/>
        <v>0</v>
      </c>
      <c r="F307" s="110"/>
    </row>
    <row r="308" spans="2:6" s="102" customFormat="1" ht="20.25" customHeight="1">
      <c r="C308" s="38">
        <f>SUM(C298:C307)</f>
        <v>-1892199.3000000035</v>
      </c>
      <c r="D308" s="38">
        <f>SUM(D298:D307)</f>
        <v>-790422.11999999639</v>
      </c>
      <c r="E308" s="38">
        <f>SUM(E298:E307)</f>
        <v>1101777.18</v>
      </c>
      <c r="F308" s="23"/>
    </row>
    <row r="309" spans="2:6" s="102" customFormat="1" ht="20.25" customHeight="1">
      <c r="C309" s="123"/>
      <c r="D309" s="124"/>
      <c r="E309" s="124"/>
      <c r="F309" s="123"/>
    </row>
    <row r="310" spans="2:6" s="102" customFormat="1" ht="20.25" customHeight="1">
      <c r="C310" s="123"/>
      <c r="D310" s="124"/>
      <c r="E310" s="124"/>
      <c r="F310" s="123"/>
    </row>
    <row r="311" spans="2:6" s="102" customFormat="1" ht="20.25" customHeight="1">
      <c r="C311" s="123"/>
      <c r="D311" s="124"/>
      <c r="E311" s="124"/>
      <c r="F311" s="123"/>
    </row>
    <row r="312" spans="2:6" s="102" customFormat="1" ht="20.25" customHeight="1">
      <c r="C312" s="123"/>
      <c r="D312" s="124"/>
      <c r="E312" s="124"/>
      <c r="F312" s="123"/>
    </row>
    <row r="313" spans="2:6" s="102" customFormat="1" ht="20.25" customHeight="1">
      <c r="C313" s="123"/>
      <c r="D313" s="124"/>
      <c r="E313" s="124"/>
      <c r="F313" s="123"/>
    </row>
    <row r="314" spans="2:6" s="102" customFormat="1"/>
    <row r="315" spans="2:6" s="102" customFormat="1">
      <c r="B315" s="103" t="s">
        <v>207</v>
      </c>
    </row>
    <row r="316" spans="2:6" s="102" customFormat="1"/>
    <row r="317" spans="2:6" s="102" customFormat="1" ht="30.75" customHeight="1">
      <c r="B317" s="62" t="s">
        <v>208</v>
      </c>
      <c r="C317" s="93" t="s">
        <v>48</v>
      </c>
      <c r="D317" s="23" t="s">
        <v>49</v>
      </c>
      <c r="E317" s="23" t="s">
        <v>50</v>
      </c>
    </row>
    <row r="318" spans="2:6" s="102" customFormat="1">
      <c r="B318" s="105" t="s">
        <v>209</v>
      </c>
      <c r="C318" s="106"/>
      <c r="D318" s="106"/>
      <c r="E318" s="107"/>
    </row>
    <row r="319" spans="2:6" s="102" customFormat="1">
      <c r="B319" s="108" t="s">
        <v>210</v>
      </c>
      <c r="C319" s="56">
        <v>13007157.609999999</v>
      </c>
      <c r="D319" s="109">
        <v>9217489.3599999994</v>
      </c>
      <c r="E319" s="109">
        <f>+D319-C319</f>
        <v>-3789668.25</v>
      </c>
    </row>
    <row r="320" spans="2:6" s="102" customFormat="1">
      <c r="B320" s="108" t="s">
        <v>211</v>
      </c>
      <c r="C320" s="56">
        <v>335598.98</v>
      </c>
      <c r="D320" s="109">
        <v>316358.8</v>
      </c>
      <c r="E320" s="109">
        <f t="shared" ref="E320:E328" si="5">+D320-C320</f>
        <v>-19240.179999999993</v>
      </c>
    </row>
    <row r="321" spans="1:5" s="102" customFormat="1">
      <c r="B321" s="108" t="s">
        <v>212</v>
      </c>
      <c r="C321" s="56">
        <v>39115.769999999997</v>
      </c>
      <c r="D321" s="109">
        <v>1937.85</v>
      </c>
      <c r="E321" s="109">
        <f t="shared" si="5"/>
        <v>-37177.919999999998</v>
      </c>
    </row>
    <row r="322" spans="1:5" s="102" customFormat="1">
      <c r="B322" s="108" t="s">
        <v>213</v>
      </c>
      <c r="C322" s="56">
        <v>40788.94</v>
      </c>
      <c r="D322" s="109">
        <v>17080.7</v>
      </c>
      <c r="E322" s="109">
        <f t="shared" si="5"/>
        <v>-23708.240000000002</v>
      </c>
    </row>
    <row r="323" spans="1:5" s="102" customFormat="1">
      <c r="B323" s="108" t="s">
        <v>214</v>
      </c>
      <c r="C323" s="32">
        <v>7.0000000000000007E-2</v>
      </c>
      <c r="D323" s="125">
        <v>7.0000000000000007E-2</v>
      </c>
      <c r="E323" s="109">
        <f t="shared" si="5"/>
        <v>0</v>
      </c>
    </row>
    <row r="324" spans="1:5" s="102" customFormat="1">
      <c r="B324" s="32" t="s">
        <v>215</v>
      </c>
      <c r="C324" s="56">
        <v>1001871.19</v>
      </c>
      <c r="D324" s="109">
        <v>410254.48</v>
      </c>
      <c r="E324" s="109">
        <f t="shared" si="5"/>
        <v>-591616.71</v>
      </c>
    </row>
    <row r="325" spans="1:5" s="102" customFormat="1">
      <c r="B325" s="32" t="s">
        <v>216</v>
      </c>
      <c r="C325" s="56">
        <v>1001980.7</v>
      </c>
      <c r="D325" s="109">
        <v>49704.74</v>
      </c>
      <c r="E325" s="109">
        <f t="shared" si="5"/>
        <v>-952275.96</v>
      </c>
    </row>
    <row r="326" spans="1:5" s="102" customFormat="1">
      <c r="B326" s="32" t="s">
        <v>217</v>
      </c>
      <c r="C326" s="56">
        <v>10.25</v>
      </c>
      <c r="D326" s="109">
        <v>4117766.97</v>
      </c>
      <c r="E326" s="109">
        <f t="shared" si="5"/>
        <v>4117756.72</v>
      </c>
    </row>
    <row r="327" spans="1:5" s="102" customFormat="1">
      <c r="B327" s="32" t="s">
        <v>218</v>
      </c>
      <c r="C327" s="56">
        <v>0</v>
      </c>
      <c r="D327" s="109">
        <v>1.38</v>
      </c>
      <c r="E327" s="109">
        <f t="shared" si="5"/>
        <v>1.38</v>
      </c>
    </row>
    <row r="328" spans="1:5" s="102" customFormat="1">
      <c r="B328" s="32" t="s">
        <v>219</v>
      </c>
      <c r="C328" s="56">
        <v>0</v>
      </c>
      <c r="D328" s="109">
        <v>10.06</v>
      </c>
      <c r="E328" s="109">
        <f t="shared" si="5"/>
        <v>10.06</v>
      </c>
    </row>
    <row r="329" spans="1:5" s="102" customFormat="1">
      <c r="A329" s="126"/>
      <c r="B329" s="75"/>
      <c r="C329" s="76"/>
      <c r="D329" s="95"/>
      <c r="E329" s="109"/>
    </row>
    <row r="330" spans="1:5" s="102" customFormat="1" ht="21.75" customHeight="1">
      <c r="C330" s="23" t="s">
        <v>220</v>
      </c>
      <c r="D330" s="61">
        <f>SUM(D319:D329)</f>
        <v>14130604.410000002</v>
      </c>
      <c r="E330" s="61">
        <f>SUM(E319:E329)</f>
        <v>-1295919.1000000006</v>
      </c>
    </row>
    <row r="331" spans="1:5" s="102" customFormat="1"/>
    <row r="332" spans="1:5" s="102" customFormat="1"/>
    <row r="333" spans="1:5" s="102" customFormat="1" ht="24" customHeight="1">
      <c r="B333" s="97" t="s">
        <v>221</v>
      </c>
      <c r="C333" s="127" t="s">
        <v>50</v>
      </c>
      <c r="D333" s="127" t="s">
        <v>222</v>
      </c>
      <c r="E333" s="128"/>
    </row>
    <row r="334" spans="1:5" s="102" customFormat="1">
      <c r="B334" s="129" t="s">
        <v>223</v>
      </c>
      <c r="C334" s="111"/>
      <c r="D334" s="110"/>
      <c r="E334" s="130"/>
    </row>
    <row r="335" spans="1:5" s="102" customFormat="1">
      <c r="B335" s="32" t="s">
        <v>224</v>
      </c>
      <c r="C335" s="57">
        <v>3948961.11</v>
      </c>
      <c r="D335" s="110"/>
      <c r="E335" s="130"/>
    </row>
    <row r="336" spans="1:5" s="102" customFormat="1">
      <c r="B336" s="129" t="s">
        <v>54</v>
      </c>
      <c r="C336" s="57"/>
      <c r="D336" s="110"/>
      <c r="E336" s="130"/>
    </row>
    <row r="337" spans="2:7" s="102" customFormat="1">
      <c r="B337" s="32" t="s">
        <v>225</v>
      </c>
      <c r="C337" s="57">
        <v>1197420</v>
      </c>
      <c r="D337" s="110"/>
      <c r="E337" s="130"/>
    </row>
    <row r="338" spans="2:7" s="102" customFormat="1">
      <c r="B338" s="32"/>
      <c r="C338" s="57"/>
      <c r="D338" s="110"/>
      <c r="E338" s="130"/>
    </row>
    <row r="339" spans="2:7" s="102" customFormat="1">
      <c r="B339" s="32"/>
      <c r="C339" s="57"/>
      <c r="D339" s="110"/>
      <c r="E339" s="130"/>
    </row>
    <row r="340" spans="2:7" s="102" customFormat="1">
      <c r="B340" s="75"/>
      <c r="C340" s="56"/>
      <c r="D340" s="110"/>
      <c r="E340" s="130"/>
    </row>
    <row r="341" spans="2:7" s="102" customFormat="1" ht="18" customHeight="1">
      <c r="C341" s="99">
        <f>SUM(C334:C340)</f>
        <v>5146381.1099999994</v>
      </c>
      <c r="D341" s="23"/>
      <c r="E341" s="128"/>
      <c r="F341" s="128"/>
      <c r="G341" s="128"/>
    </row>
    <row r="342" spans="2:7" s="102" customFormat="1">
      <c r="F342" s="128"/>
      <c r="G342" s="128"/>
    </row>
    <row r="343" spans="2:7" s="102" customFormat="1" ht="15">
      <c r="B343" s="131" t="s">
        <v>226</v>
      </c>
      <c r="F343" s="128"/>
      <c r="G343" s="128"/>
    </row>
    <row r="344" spans="2:7" s="102" customFormat="1">
      <c r="F344" s="128"/>
      <c r="G344" s="128"/>
    </row>
    <row r="345" spans="2:7" s="102" customFormat="1">
      <c r="F345" s="128"/>
      <c r="G345" s="128"/>
    </row>
    <row r="346" spans="2:7" s="102" customFormat="1">
      <c r="B346" s="103" t="s">
        <v>227</v>
      </c>
      <c r="F346" s="128"/>
      <c r="G346" s="128"/>
    </row>
    <row r="347" spans="2:7" s="102" customFormat="1" ht="12" customHeight="1">
      <c r="B347" s="103" t="s">
        <v>228</v>
      </c>
      <c r="F347" s="128"/>
      <c r="G347" s="128"/>
    </row>
    <row r="348" spans="2:7" s="102" customFormat="1" ht="13.5">
      <c r="B348" s="132"/>
      <c r="C348" s="132"/>
      <c r="D348" s="132"/>
      <c r="E348" s="132"/>
      <c r="F348" s="128"/>
      <c r="G348" s="128"/>
    </row>
    <row r="349" spans="2:7" s="102" customFormat="1">
      <c r="F349" s="128"/>
      <c r="G349" s="128"/>
    </row>
    <row r="350" spans="2:7" s="102" customFormat="1" ht="15">
      <c r="B350" s="133" t="s">
        <v>229</v>
      </c>
      <c r="C350" s="134"/>
      <c r="D350" s="134"/>
      <c r="E350" s="135"/>
      <c r="F350" s="128"/>
      <c r="G350" s="128"/>
    </row>
    <row r="351" spans="2:7" s="102" customFormat="1" ht="15">
      <c r="B351" s="136" t="s">
        <v>230</v>
      </c>
      <c r="C351" s="137"/>
      <c r="D351" s="137"/>
      <c r="E351" s="138"/>
      <c r="F351" s="128"/>
      <c r="G351" s="139"/>
    </row>
    <row r="352" spans="2:7" s="102" customFormat="1" ht="15">
      <c r="B352" s="140" t="s">
        <v>231</v>
      </c>
      <c r="C352" s="141"/>
      <c r="D352" s="141"/>
      <c r="E352" s="142"/>
      <c r="F352" s="128"/>
      <c r="G352" s="139"/>
    </row>
    <row r="353" spans="2:7" s="102" customFormat="1" ht="15">
      <c r="B353" s="143" t="s">
        <v>232</v>
      </c>
      <c r="C353" s="144"/>
      <c r="D353" s="145"/>
      <c r="E353" s="146">
        <v>42739641.870000005</v>
      </c>
      <c r="F353" s="128"/>
      <c r="G353" s="139"/>
    </row>
    <row r="354" spans="2:7" s="102" customFormat="1" ht="14.25">
      <c r="B354" s="147"/>
      <c r="C354" s="147"/>
      <c r="D354" s="148"/>
      <c r="E354" s="145"/>
      <c r="F354" s="128"/>
      <c r="G354" s="139"/>
    </row>
    <row r="355" spans="2:7" s="102" customFormat="1" ht="15">
      <c r="B355" s="149" t="s">
        <v>233</v>
      </c>
      <c r="C355" s="150"/>
      <c r="D355" s="151"/>
      <c r="E355" s="152">
        <f>SUM(D355:D360)</f>
        <v>0</v>
      </c>
      <c r="F355" s="128"/>
      <c r="G355" s="128"/>
    </row>
    <row r="356" spans="2:7" s="102" customFormat="1" ht="15">
      <c r="B356" s="153" t="s">
        <v>234</v>
      </c>
      <c r="C356" s="154"/>
      <c r="D356" s="155" t="s">
        <v>235</v>
      </c>
      <c r="E356" s="156"/>
      <c r="F356" s="128"/>
      <c r="G356" s="128"/>
    </row>
    <row r="357" spans="2:7" s="102" customFormat="1" ht="15">
      <c r="B357" s="153" t="s">
        <v>236</v>
      </c>
      <c r="C357" s="154"/>
      <c r="D357" s="155" t="s">
        <v>235</v>
      </c>
      <c r="E357" s="156"/>
      <c r="F357" s="128"/>
      <c r="G357" s="128"/>
    </row>
    <row r="358" spans="2:7" s="102" customFormat="1" ht="15">
      <c r="B358" s="153" t="s">
        <v>237</v>
      </c>
      <c r="C358" s="154"/>
      <c r="D358" s="155" t="s">
        <v>235</v>
      </c>
      <c r="E358" s="156"/>
      <c r="F358" s="128"/>
      <c r="G358" s="128"/>
    </row>
    <row r="359" spans="2:7" s="102" customFormat="1" ht="15">
      <c r="B359" s="153" t="s">
        <v>238</v>
      </c>
      <c r="C359" s="154"/>
      <c r="D359" s="155" t="s">
        <v>235</v>
      </c>
      <c r="E359" s="156"/>
      <c r="F359" s="128"/>
      <c r="G359" s="128"/>
    </row>
    <row r="360" spans="2:7" s="102" customFormat="1" ht="15">
      <c r="B360" s="153" t="s">
        <v>239</v>
      </c>
      <c r="C360" s="154"/>
      <c r="D360" s="155"/>
      <c r="E360" s="156"/>
      <c r="F360" s="139"/>
      <c r="G360" s="128"/>
    </row>
    <row r="361" spans="2:7" s="102" customFormat="1" ht="14.25">
      <c r="B361" s="147"/>
      <c r="C361" s="147"/>
      <c r="D361" s="148"/>
      <c r="E361" s="145"/>
      <c r="F361" s="128"/>
      <c r="G361" s="128"/>
    </row>
    <row r="362" spans="2:7" s="102" customFormat="1" ht="15">
      <c r="B362" s="149" t="s">
        <v>240</v>
      </c>
      <c r="C362" s="150"/>
      <c r="D362" s="151"/>
      <c r="E362" s="157">
        <f>SUM(D362:D366)</f>
        <v>34006870.240000002</v>
      </c>
      <c r="F362" s="139"/>
      <c r="G362" s="128"/>
    </row>
    <row r="363" spans="2:7" s="102" customFormat="1" ht="15">
      <c r="B363" s="153" t="s">
        <v>241</v>
      </c>
      <c r="C363" s="154"/>
      <c r="D363" s="155" t="s">
        <v>235</v>
      </c>
      <c r="E363" s="156"/>
      <c r="F363" s="128"/>
      <c r="G363" s="128"/>
    </row>
    <row r="364" spans="2:7" s="102" customFormat="1" ht="15">
      <c r="B364" s="153" t="s">
        <v>242</v>
      </c>
      <c r="C364" s="154"/>
      <c r="D364" s="155" t="s">
        <v>235</v>
      </c>
      <c r="E364" s="156"/>
      <c r="F364" s="128"/>
      <c r="G364" s="128"/>
    </row>
    <row r="365" spans="2:7" s="102" customFormat="1" ht="15">
      <c r="B365" s="153" t="s">
        <v>243</v>
      </c>
      <c r="C365" s="154"/>
      <c r="D365" s="155" t="s">
        <v>235</v>
      </c>
      <c r="E365" s="156"/>
      <c r="F365" s="128"/>
      <c r="G365" s="128"/>
    </row>
    <row r="366" spans="2:7" s="102" customFormat="1" ht="15">
      <c r="B366" s="158" t="s">
        <v>244</v>
      </c>
      <c r="C366" s="159"/>
      <c r="D366" s="160">
        <v>34006870.240000002</v>
      </c>
      <c r="E366" s="161"/>
      <c r="F366" s="128"/>
      <c r="G366" s="128"/>
    </row>
    <row r="367" spans="2:7" s="102" customFormat="1" ht="14.25">
      <c r="B367" s="147"/>
      <c r="C367" s="147"/>
      <c r="D367" s="145"/>
      <c r="E367" s="145"/>
      <c r="F367" s="128"/>
      <c r="G367" s="128"/>
    </row>
    <row r="368" spans="2:7" s="102" customFormat="1" ht="15">
      <c r="B368" s="162" t="s">
        <v>245</v>
      </c>
      <c r="C368" s="163"/>
      <c r="D368" s="145"/>
      <c r="E368" s="164">
        <f>+E353+E355-E362</f>
        <v>8732771.6300000027</v>
      </c>
      <c r="F368" s="128"/>
      <c r="G368" s="139"/>
    </row>
    <row r="369" spans="2:7" s="102" customFormat="1">
      <c r="F369" s="165"/>
      <c r="G369" s="139"/>
    </row>
    <row r="370" spans="2:7" s="102" customFormat="1">
      <c r="F370" s="128"/>
      <c r="G370" s="128"/>
    </row>
    <row r="371" spans="2:7" s="102" customFormat="1">
      <c r="B371" s="166" t="s">
        <v>246</v>
      </c>
      <c r="C371" s="167"/>
      <c r="D371" s="167"/>
      <c r="E371" s="168"/>
      <c r="F371" s="128"/>
      <c r="G371" s="128"/>
    </row>
    <row r="372" spans="2:7" s="102" customFormat="1">
      <c r="B372" s="169" t="s">
        <v>230</v>
      </c>
      <c r="C372" s="170"/>
      <c r="D372" s="170"/>
      <c r="E372" s="171"/>
      <c r="F372" s="128"/>
      <c r="G372" s="128"/>
    </row>
    <row r="373" spans="2:7" s="102" customFormat="1">
      <c r="B373" s="172" t="s">
        <v>231</v>
      </c>
      <c r="C373" s="173"/>
      <c r="D373" s="173"/>
      <c r="E373" s="174"/>
      <c r="F373" s="128"/>
      <c r="G373" s="128"/>
    </row>
    <row r="374" spans="2:7" s="102" customFormat="1">
      <c r="B374" s="175" t="s">
        <v>247</v>
      </c>
      <c r="C374" s="176"/>
      <c r="D374" s="177"/>
      <c r="E374" s="178">
        <v>12777375.560000001</v>
      </c>
      <c r="F374" s="128"/>
      <c r="G374" s="128"/>
    </row>
    <row r="375" spans="2:7" s="102" customFormat="1">
      <c r="B375" s="179"/>
      <c r="C375" s="179"/>
      <c r="F375" s="128"/>
      <c r="G375" s="128"/>
    </row>
    <row r="376" spans="2:7" s="102" customFormat="1">
      <c r="B376" s="180" t="s">
        <v>248</v>
      </c>
      <c r="C376" s="181"/>
      <c r="D376" s="182"/>
      <c r="E376" s="183">
        <f>SUM(D376:D393)</f>
        <v>5146381.1099999994</v>
      </c>
      <c r="F376" s="128"/>
      <c r="G376" s="128"/>
    </row>
    <row r="377" spans="2:7" s="102" customFormat="1">
      <c r="B377" s="184" t="s">
        <v>249</v>
      </c>
      <c r="C377" s="185"/>
      <c r="D377" s="186" t="s">
        <v>235</v>
      </c>
      <c r="E377" s="187"/>
      <c r="F377" s="128"/>
      <c r="G377" s="128"/>
    </row>
    <row r="378" spans="2:7" s="102" customFormat="1">
      <c r="B378" s="184" t="s">
        <v>250</v>
      </c>
      <c r="C378" s="185"/>
      <c r="D378" s="186" t="s">
        <v>235</v>
      </c>
      <c r="E378" s="187"/>
      <c r="F378" s="128"/>
      <c r="G378" s="128"/>
    </row>
    <row r="379" spans="2:7" s="102" customFormat="1">
      <c r="B379" s="184" t="s">
        <v>251</v>
      </c>
      <c r="C379" s="185"/>
      <c r="D379" s="186" t="s">
        <v>235</v>
      </c>
      <c r="E379" s="187"/>
      <c r="F379" s="128"/>
      <c r="G379" s="128"/>
    </row>
    <row r="380" spans="2:7" s="102" customFormat="1">
      <c r="B380" s="184" t="s">
        <v>252</v>
      </c>
      <c r="C380" s="185"/>
      <c r="D380" s="186">
        <v>1197420</v>
      </c>
      <c r="E380" s="187"/>
      <c r="F380" s="128"/>
      <c r="G380" s="128"/>
    </row>
    <row r="381" spans="2:7" s="102" customFormat="1">
      <c r="B381" s="184" t="s">
        <v>253</v>
      </c>
      <c r="C381" s="185"/>
      <c r="D381" s="186" t="s">
        <v>235</v>
      </c>
      <c r="E381" s="187"/>
      <c r="F381" s="128"/>
      <c r="G381" s="139"/>
    </row>
    <row r="382" spans="2:7" s="102" customFormat="1">
      <c r="B382" s="184" t="s">
        <v>254</v>
      </c>
      <c r="C382" s="185"/>
      <c r="D382" s="186" t="s">
        <v>235</v>
      </c>
      <c r="E382" s="187"/>
      <c r="F382" s="128"/>
      <c r="G382" s="128"/>
    </row>
    <row r="383" spans="2:7" s="102" customFormat="1">
      <c r="B383" s="184" t="s">
        <v>255</v>
      </c>
      <c r="C383" s="185"/>
      <c r="D383" s="186" t="s">
        <v>235</v>
      </c>
      <c r="E383" s="187"/>
      <c r="F383" s="128"/>
      <c r="G383" s="139"/>
    </row>
    <row r="384" spans="2:7" s="102" customFormat="1">
      <c r="B384" s="184" t="s">
        <v>256</v>
      </c>
      <c r="C384" s="185"/>
      <c r="D384" s="186" t="s">
        <v>235</v>
      </c>
      <c r="E384" s="187"/>
      <c r="F384" s="128"/>
      <c r="G384" s="128"/>
    </row>
    <row r="385" spans="2:8" s="102" customFormat="1">
      <c r="B385" s="184" t="s">
        <v>257</v>
      </c>
      <c r="C385" s="185"/>
      <c r="D385" s="186" t="s">
        <v>235</v>
      </c>
      <c r="E385" s="187"/>
      <c r="F385" s="128"/>
      <c r="G385" s="139"/>
    </row>
    <row r="386" spans="2:8" s="102" customFormat="1">
      <c r="B386" s="184" t="s">
        <v>258</v>
      </c>
      <c r="C386" s="185"/>
      <c r="D386" s="186">
        <v>3948961.11</v>
      </c>
      <c r="E386" s="187"/>
      <c r="F386" s="139"/>
      <c r="G386" s="139"/>
    </row>
    <row r="387" spans="2:8" s="102" customFormat="1">
      <c r="B387" s="184" t="s">
        <v>259</v>
      </c>
      <c r="C387" s="185"/>
      <c r="D387" s="186" t="s">
        <v>235</v>
      </c>
      <c r="E387" s="187"/>
      <c r="F387" s="128"/>
      <c r="G387" s="139"/>
      <c r="H387" s="188"/>
    </row>
    <row r="388" spans="2:8" s="102" customFormat="1">
      <c r="B388" s="184" t="s">
        <v>260</v>
      </c>
      <c r="C388" s="185"/>
      <c r="D388" s="186" t="s">
        <v>235</v>
      </c>
      <c r="E388" s="187"/>
      <c r="F388" s="128"/>
      <c r="G388" s="139"/>
      <c r="H388" s="188"/>
    </row>
    <row r="389" spans="2:8" s="102" customFormat="1">
      <c r="B389" s="184" t="s">
        <v>261</v>
      </c>
      <c r="C389" s="185"/>
      <c r="D389" s="186" t="s">
        <v>235</v>
      </c>
      <c r="E389" s="187"/>
      <c r="F389" s="128"/>
      <c r="G389" s="189"/>
    </row>
    <row r="390" spans="2:8" s="102" customFormat="1">
      <c r="B390" s="184" t="s">
        <v>262</v>
      </c>
      <c r="C390" s="185"/>
      <c r="D390" s="186" t="s">
        <v>235</v>
      </c>
      <c r="E390" s="187"/>
      <c r="F390" s="128"/>
      <c r="G390" s="128"/>
    </row>
    <row r="391" spans="2:8" s="102" customFormat="1">
      <c r="B391" s="184" t="s">
        <v>263</v>
      </c>
      <c r="C391" s="185"/>
      <c r="D391" s="190" t="s">
        <v>235</v>
      </c>
      <c r="E391" s="187"/>
      <c r="F391" s="139"/>
      <c r="G391" s="128"/>
    </row>
    <row r="392" spans="2:8" s="102" customFormat="1" ht="12.75" customHeight="1">
      <c r="B392" s="184" t="s">
        <v>264</v>
      </c>
      <c r="C392" s="185"/>
      <c r="D392" s="190" t="s">
        <v>235</v>
      </c>
      <c r="E392" s="187"/>
      <c r="F392" s="128"/>
      <c r="G392" s="128"/>
    </row>
    <row r="393" spans="2:8" s="102" customFormat="1">
      <c r="B393" s="191" t="s">
        <v>265</v>
      </c>
      <c r="C393" s="192"/>
      <c r="D393" s="190" t="s">
        <v>235</v>
      </c>
      <c r="E393" s="187"/>
      <c r="F393" s="128"/>
      <c r="G393" s="128"/>
    </row>
    <row r="394" spans="2:8" s="102" customFormat="1">
      <c r="B394" s="179"/>
      <c r="C394" s="179"/>
      <c r="F394" s="128"/>
      <c r="G394" s="128"/>
    </row>
    <row r="395" spans="2:8" s="102" customFormat="1">
      <c r="B395" s="180" t="s">
        <v>266</v>
      </c>
      <c r="C395" s="181"/>
      <c r="D395" s="182"/>
      <c r="E395" s="183">
        <f>SUM(D395:D402)</f>
        <v>0</v>
      </c>
      <c r="F395" s="128"/>
      <c r="G395" s="128"/>
    </row>
    <row r="396" spans="2:8" s="102" customFormat="1">
      <c r="B396" s="184" t="s">
        <v>267</v>
      </c>
      <c r="C396" s="185"/>
      <c r="D396" s="190" t="s">
        <v>235</v>
      </c>
      <c r="E396" s="187"/>
      <c r="F396" s="128"/>
      <c r="G396" s="128"/>
    </row>
    <row r="397" spans="2:8" s="102" customFormat="1">
      <c r="B397" s="184" t="s">
        <v>268</v>
      </c>
      <c r="C397" s="185"/>
      <c r="D397" s="190" t="s">
        <v>235</v>
      </c>
      <c r="E397" s="187"/>
      <c r="F397" s="128"/>
      <c r="G397" s="128"/>
    </row>
    <row r="398" spans="2:8" s="102" customFormat="1">
      <c r="B398" s="184" t="s">
        <v>269</v>
      </c>
      <c r="C398" s="185"/>
      <c r="D398" s="190" t="s">
        <v>235</v>
      </c>
      <c r="E398" s="187"/>
      <c r="F398" s="128"/>
      <c r="G398" s="128"/>
    </row>
    <row r="399" spans="2:8" s="102" customFormat="1">
      <c r="B399" s="184" t="s">
        <v>270</v>
      </c>
      <c r="C399" s="185"/>
      <c r="D399" s="190" t="s">
        <v>235</v>
      </c>
      <c r="E399" s="187"/>
      <c r="F399" s="128"/>
      <c r="G399" s="128"/>
    </row>
    <row r="400" spans="2:8" s="102" customFormat="1">
      <c r="B400" s="184" t="s">
        <v>271</v>
      </c>
      <c r="C400" s="185"/>
      <c r="D400" s="190" t="s">
        <v>235</v>
      </c>
      <c r="E400" s="187"/>
      <c r="F400" s="128"/>
      <c r="G400" s="139"/>
    </row>
    <row r="401" spans="2:7" s="102" customFormat="1">
      <c r="B401" s="184" t="s">
        <v>272</v>
      </c>
      <c r="C401" s="185"/>
      <c r="D401" s="190" t="s">
        <v>235</v>
      </c>
      <c r="E401" s="187"/>
      <c r="F401" s="128"/>
      <c r="G401" s="128"/>
    </row>
    <row r="402" spans="2:7" s="102" customFormat="1">
      <c r="B402" s="191" t="s">
        <v>273</v>
      </c>
      <c r="C402" s="192"/>
      <c r="D402" s="190"/>
      <c r="E402" s="187"/>
      <c r="F402" s="128"/>
      <c r="G402" s="128"/>
    </row>
    <row r="403" spans="2:7" s="102" customFormat="1">
      <c r="B403" s="193"/>
      <c r="C403" s="193"/>
      <c r="F403" s="128"/>
      <c r="G403" s="128"/>
    </row>
    <row r="404" spans="2:7" s="102" customFormat="1">
      <c r="B404" s="194" t="s">
        <v>274</v>
      </c>
      <c r="E404" s="195">
        <f>+E374-E376+E395</f>
        <v>7630994.4500000011</v>
      </c>
      <c r="F404" s="139"/>
      <c r="G404" s="139"/>
    </row>
    <row r="405" spans="2:7" s="102" customFormat="1">
      <c r="F405" s="196"/>
      <c r="G405" s="165"/>
    </row>
    <row r="406" spans="2:7">
      <c r="F406" s="197"/>
      <c r="G406" s="198"/>
    </row>
    <row r="407" spans="2:7">
      <c r="F407" s="12"/>
      <c r="G407" s="12"/>
    </row>
    <row r="408" spans="2:7">
      <c r="B408" s="199" t="s">
        <v>275</v>
      </c>
      <c r="C408" s="199"/>
      <c r="D408" s="199"/>
      <c r="E408" s="199"/>
      <c r="F408" s="199"/>
      <c r="G408" s="12"/>
    </row>
    <row r="409" spans="2:7">
      <c r="B409" s="200"/>
      <c r="C409" s="200"/>
      <c r="D409" s="200"/>
      <c r="E409" s="200"/>
      <c r="F409" s="200"/>
      <c r="G409" s="12"/>
    </row>
    <row r="410" spans="2:7">
      <c r="B410" s="200"/>
      <c r="C410" s="200"/>
      <c r="D410" s="200"/>
      <c r="E410" s="200"/>
      <c r="F410" s="200"/>
      <c r="G410" s="12"/>
    </row>
    <row r="411" spans="2:7" ht="21" customHeight="1">
      <c r="B411" s="62" t="s">
        <v>276</v>
      </c>
      <c r="C411" s="63" t="s">
        <v>48</v>
      </c>
      <c r="D411" s="91" t="s">
        <v>49</v>
      </c>
      <c r="E411" s="91" t="s">
        <v>50</v>
      </c>
      <c r="F411" s="12"/>
      <c r="G411" s="12"/>
    </row>
    <row r="412" spans="2:7">
      <c r="B412" s="24" t="s">
        <v>277</v>
      </c>
      <c r="C412" s="201">
        <v>0</v>
      </c>
      <c r="D412" s="202"/>
      <c r="E412" s="202"/>
      <c r="F412" s="12"/>
      <c r="G412" s="12"/>
    </row>
    <row r="413" spans="2:7">
      <c r="B413" s="26"/>
      <c r="C413" s="203">
        <v>0</v>
      </c>
      <c r="D413" s="44"/>
      <c r="E413" s="44"/>
      <c r="F413" s="12"/>
      <c r="G413" s="12"/>
    </row>
    <row r="414" spans="2:7">
      <c r="B414" s="28"/>
      <c r="C414" s="204">
        <v>0</v>
      </c>
      <c r="D414" s="205">
        <v>0</v>
      </c>
      <c r="E414" s="205">
        <v>0</v>
      </c>
      <c r="F414" s="12"/>
      <c r="G414" s="12"/>
    </row>
    <row r="415" spans="2:7" ht="21" customHeight="1">
      <c r="C415" s="23">
        <f>SUM(C413:C414)</f>
        <v>0</v>
      </c>
      <c r="D415" s="23">
        <f>SUM(D413:D414)</f>
        <v>0</v>
      </c>
      <c r="E415" s="23">
        <f>SUM(E413:E414)</f>
        <v>0</v>
      </c>
      <c r="F415" s="12"/>
      <c r="G415" s="12"/>
    </row>
    <row r="416" spans="2:7">
      <c r="F416" s="12"/>
      <c r="G416" s="12"/>
    </row>
    <row r="417" spans="2:7">
      <c r="F417" s="12"/>
      <c r="G417" s="12"/>
    </row>
    <row r="418" spans="2:7">
      <c r="B418" s="206" t="s">
        <v>278</v>
      </c>
      <c r="F418" s="12"/>
      <c r="G418" s="12"/>
    </row>
    <row r="419" spans="2:7" ht="12" customHeight="1">
      <c r="F419" s="12"/>
      <c r="G419" s="12"/>
    </row>
    <row r="420" spans="2:7">
      <c r="C420" s="94"/>
      <c r="D420" s="94"/>
      <c r="E420" s="94"/>
    </row>
    <row r="421" spans="2:7">
      <c r="B421" s="12"/>
      <c r="C421" s="207"/>
      <c r="D421" s="207"/>
      <c r="E421" s="207"/>
      <c r="F421" s="12"/>
    </row>
    <row r="422" spans="2:7">
      <c r="B422" s="12"/>
      <c r="C422" s="207"/>
      <c r="D422" s="207"/>
      <c r="E422" s="207"/>
      <c r="F422" s="12"/>
    </row>
    <row r="423" spans="2:7">
      <c r="B423" s="12"/>
      <c r="C423" s="12"/>
      <c r="D423" s="12"/>
      <c r="E423" s="12"/>
      <c r="F423" s="12"/>
      <c r="G423" s="12"/>
    </row>
    <row r="424" spans="2:7">
      <c r="B424" s="207"/>
      <c r="C424" s="207"/>
      <c r="D424" s="207"/>
      <c r="E424" s="207"/>
      <c r="F424" s="207"/>
      <c r="G424" s="207"/>
    </row>
    <row r="425" spans="2:7">
      <c r="B425" s="208"/>
      <c r="C425" s="12"/>
      <c r="D425" s="209"/>
      <c r="E425" s="209"/>
      <c r="F425" s="12"/>
      <c r="G425" s="210"/>
    </row>
    <row r="426" spans="2:7">
      <c r="B426" s="208"/>
      <c r="C426" s="12"/>
      <c r="D426" s="211"/>
      <c r="E426" s="211"/>
      <c r="F426" s="210"/>
      <c r="G426" s="212"/>
    </row>
    <row r="427" spans="2:7">
      <c r="B427" s="207"/>
      <c r="C427" s="207"/>
      <c r="D427" s="207"/>
      <c r="E427" s="207"/>
      <c r="F427" s="207"/>
      <c r="G427" s="94"/>
    </row>
    <row r="428" spans="2:7">
      <c r="B428" s="207"/>
      <c r="C428" s="207"/>
      <c r="D428" s="207"/>
      <c r="E428" s="207"/>
      <c r="F428" s="207"/>
      <c r="G428" s="94"/>
    </row>
    <row r="432" spans="2:7" ht="12.75" customHeight="1"/>
    <row r="435" ht="12.75" customHeight="1"/>
  </sheetData>
  <mergeCells count="67">
    <mergeCell ref="D426:E426"/>
    <mergeCell ref="B400:C400"/>
    <mergeCell ref="B401:C401"/>
    <mergeCell ref="B402:C402"/>
    <mergeCell ref="B403:C403"/>
    <mergeCell ref="B408:F408"/>
    <mergeCell ref="D425:E42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68:C368"/>
    <mergeCell ref="B371:E371"/>
    <mergeCell ref="B372:E372"/>
    <mergeCell ref="B373:E373"/>
    <mergeCell ref="B374:C374"/>
    <mergeCell ref="B375:C375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E350"/>
    <mergeCell ref="B351:E351"/>
    <mergeCell ref="B352:E352"/>
    <mergeCell ref="B353:C353"/>
    <mergeCell ref="B354:C354"/>
    <mergeCell ref="B355:C355"/>
    <mergeCell ref="D180:E180"/>
    <mergeCell ref="D187:E187"/>
    <mergeCell ref="D194:E194"/>
    <mergeCell ref="D224:E224"/>
    <mergeCell ref="D232:E232"/>
    <mergeCell ref="B348:E348"/>
    <mergeCell ref="A2:L2"/>
    <mergeCell ref="A3:L3"/>
    <mergeCell ref="A4:L4"/>
    <mergeCell ref="A9:L9"/>
    <mergeCell ref="D73:E73"/>
    <mergeCell ref="D173:E173"/>
  </mergeCells>
  <dataValidations count="4">
    <dataValidation allowBlank="1" showInputMessage="1" showErrorMessage="1" prompt="Especificar origen de dicho recurso: Federal, Estatal, Municipal, Particulares." sqref="D169 D176 D183"/>
    <dataValidation allowBlank="1" showInputMessage="1" showErrorMessage="1" prompt="Características cualitativas significativas que les impacten financieramente." sqref="D133:E133 E169 E176 E183"/>
    <dataValidation allowBlank="1" showInputMessage="1" showErrorMessage="1" prompt="Corresponde al número de la cuenta de acuerdo al Plan de Cuentas emitido por el CONAC (DOF 22/11/2010)." sqref="B133"/>
    <dataValidation allowBlank="1" showInputMessage="1" showErrorMessage="1" prompt="Saldo final del periodo que corresponde la cuenta pública presentada (mensual:  enero, febrero, marzo, etc.; trimestral: 1er, 2do, 3ro. o 4to.)." sqref="C133 C169 C176 C183"/>
  </dataValidations>
  <pageMargins left="0.46" right="0.70866141732283472" top="0.38" bottom="0.74803149606299213" header="0.31496062992125984" footer="0.31496062992125984"/>
  <pageSetup scale="36" fitToHeight="4" orientation="landscape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2018-04-24T19:38:35Z</dcterms:created>
  <dcterms:modified xsi:type="dcterms:W3CDTF">2018-04-24T19:38:48Z</dcterms:modified>
</cp:coreProperties>
</file>